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ot\OneDrive\ドキュメント\"/>
    </mc:Choice>
  </mc:AlternateContent>
  <xr:revisionPtr revIDLastSave="0" documentId="13_ncr:1_{99F7532F-B645-4AD9-B8B0-16223410F0B7}" xr6:coauthVersionLast="36" xr6:coauthVersionMax="45" xr10:uidLastSave="{00000000-0000-0000-0000-000000000000}"/>
  <bookViews>
    <workbookView xWindow="0" yWindow="0" windowWidth="13710" windowHeight="7890" activeTab="1" xr2:uid="{41FC8AAA-1850-40A3-9424-FD0D9E815774}"/>
  </bookViews>
  <sheets>
    <sheet name="マスク在庫管理5月納品分" sheetId="1" r:id="rId1"/>
    <sheet name="発送用" sheetId="3" r:id="rId2"/>
    <sheet name="マスク在庫管理4月納品分" sheetId="2" r:id="rId3"/>
  </sheets>
  <externalReferences>
    <externalReference r:id="rId4"/>
    <externalReference r:id="rId5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G13" i="1"/>
  <c r="H13" i="1" s="1"/>
  <c r="D25" i="2" l="1"/>
  <c r="D24" i="2"/>
  <c r="G19" i="1" l="1"/>
  <c r="H19" i="1" s="1"/>
  <c r="C35" i="1"/>
  <c r="D23" i="2" l="1"/>
  <c r="D22" i="2"/>
  <c r="B30" i="2"/>
  <c r="D21" i="2" l="1"/>
  <c r="D19" i="2"/>
  <c r="E2" i="1" l="1"/>
  <c r="AQ106" i="3"/>
  <c r="AE106" i="3"/>
  <c r="AD106" i="3"/>
  <c r="D106" i="3"/>
  <c r="AQ105" i="3"/>
  <c r="AE105" i="3"/>
  <c r="AJ105" i="3" s="1"/>
  <c r="AK105" i="3" s="1"/>
  <c r="AD105" i="3"/>
  <c r="D105" i="3"/>
  <c r="AQ104" i="3"/>
  <c r="AE104" i="3"/>
  <c r="AJ104" i="3" s="1"/>
  <c r="AD104" i="3"/>
  <c r="D104" i="3"/>
  <c r="AQ103" i="3"/>
  <c r="AE103" i="3"/>
  <c r="AJ103" i="3" s="1"/>
  <c r="AD103" i="3"/>
  <c r="D103" i="3"/>
  <c r="AQ102" i="3"/>
  <c r="AE102" i="3"/>
  <c r="AD102" i="3"/>
  <c r="D102" i="3"/>
  <c r="AQ101" i="3"/>
  <c r="AI101" i="3"/>
  <c r="AE101" i="3"/>
  <c r="AJ101" i="3" s="1"/>
  <c r="AK101" i="3" s="1"/>
  <c r="AD101" i="3"/>
  <c r="D101" i="3"/>
  <c r="AQ100" i="3"/>
  <c r="AE100" i="3"/>
  <c r="AJ100" i="3" s="1"/>
  <c r="AD100" i="3"/>
  <c r="D100" i="3"/>
  <c r="AQ99" i="3"/>
  <c r="AE99" i="3"/>
  <c r="AJ99" i="3" s="1"/>
  <c r="AD99" i="3"/>
  <c r="D99" i="3"/>
  <c r="AQ98" i="3"/>
  <c r="AE98" i="3"/>
  <c r="AI98" i="3" s="1"/>
  <c r="AD98" i="3"/>
  <c r="D98" i="3"/>
  <c r="AQ97" i="3"/>
  <c r="AE97" i="3"/>
  <c r="AD97" i="3"/>
  <c r="D97" i="3"/>
  <c r="AQ96" i="3"/>
  <c r="AE96" i="3"/>
  <c r="AJ96" i="3" s="1"/>
  <c r="AK96" i="3" s="1"/>
  <c r="AD96" i="3"/>
  <c r="D96" i="3"/>
  <c r="AQ95" i="3"/>
  <c r="AE95" i="3"/>
  <c r="AI95" i="3" s="1"/>
  <c r="AD95" i="3"/>
  <c r="D95" i="3"/>
  <c r="AQ94" i="3"/>
  <c r="AE94" i="3"/>
  <c r="AD94" i="3"/>
  <c r="D94" i="3"/>
  <c r="AQ93" i="3"/>
  <c r="AE93" i="3"/>
  <c r="AJ93" i="3" s="1"/>
  <c r="AK93" i="3" s="1"/>
  <c r="AD93" i="3"/>
  <c r="D93" i="3"/>
  <c r="AQ92" i="3"/>
  <c r="AE92" i="3"/>
  <c r="AJ92" i="3" s="1"/>
  <c r="AD92" i="3"/>
  <c r="D92" i="3"/>
  <c r="AQ91" i="3"/>
  <c r="AE91" i="3"/>
  <c r="AI91" i="3" s="1"/>
  <c r="AD91" i="3"/>
  <c r="D91" i="3"/>
  <c r="AQ90" i="3"/>
  <c r="AE90" i="3"/>
  <c r="AI90" i="3" s="1"/>
  <c r="AD90" i="3"/>
  <c r="D90" i="3"/>
  <c r="AQ89" i="3"/>
  <c r="AE89" i="3"/>
  <c r="AD89" i="3"/>
  <c r="D89" i="3"/>
  <c r="AQ88" i="3"/>
  <c r="AE88" i="3"/>
  <c r="AJ88" i="3" s="1"/>
  <c r="AK88" i="3" s="1"/>
  <c r="AD88" i="3"/>
  <c r="D88" i="3"/>
  <c r="AQ87" i="3"/>
  <c r="AE87" i="3"/>
  <c r="AI87" i="3" s="1"/>
  <c r="AD87" i="3"/>
  <c r="D87" i="3"/>
  <c r="AQ86" i="3"/>
  <c r="AI86" i="3"/>
  <c r="AE86" i="3"/>
  <c r="AJ86" i="3" s="1"/>
  <c r="AK86" i="3" s="1"/>
  <c r="AD86" i="3"/>
  <c r="D86" i="3"/>
  <c r="AQ85" i="3"/>
  <c r="AE85" i="3"/>
  <c r="AD85" i="3"/>
  <c r="D85" i="3"/>
  <c r="AQ84" i="3"/>
  <c r="AE84" i="3"/>
  <c r="AJ84" i="3" s="1"/>
  <c r="AK84" i="3" s="1"/>
  <c r="AD84" i="3"/>
  <c r="D84" i="3"/>
  <c r="AQ83" i="3"/>
  <c r="AE83" i="3"/>
  <c r="AI83" i="3" s="1"/>
  <c r="AD83" i="3"/>
  <c r="D83" i="3"/>
  <c r="AQ82" i="3"/>
  <c r="AE82" i="3"/>
  <c r="AD82" i="3"/>
  <c r="D82" i="3"/>
  <c r="AQ81" i="3"/>
  <c r="AE81" i="3"/>
  <c r="AD81" i="3"/>
  <c r="D81" i="3"/>
  <c r="AQ80" i="3"/>
  <c r="AE80" i="3"/>
  <c r="AJ80" i="3" s="1"/>
  <c r="AK80" i="3" s="1"/>
  <c r="AD80" i="3"/>
  <c r="D80" i="3"/>
  <c r="AQ79" i="3"/>
  <c r="AE79" i="3"/>
  <c r="AI79" i="3" s="1"/>
  <c r="AD79" i="3"/>
  <c r="D79" i="3"/>
  <c r="AQ78" i="3"/>
  <c r="AJ78" i="3"/>
  <c r="AE78" i="3"/>
  <c r="AD78" i="3"/>
  <c r="D78" i="3"/>
  <c r="AQ77" i="3"/>
  <c r="AE77" i="3"/>
  <c r="AD77" i="3"/>
  <c r="D77" i="3"/>
  <c r="AQ76" i="3"/>
  <c r="AE76" i="3"/>
  <c r="AJ76" i="3" s="1"/>
  <c r="AK76" i="3" s="1"/>
  <c r="AD76" i="3"/>
  <c r="D76" i="3"/>
  <c r="AQ75" i="3"/>
  <c r="AE75" i="3"/>
  <c r="AI75" i="3" s="1"/>
  <c r="AD75" i="3"/>
  <c r="D75" i="3"/>
  <c r="AQ74" i="3"/>
  <c r="AE74" i="3"/>
  <c r="AJ74" i="3" s="1"/>
  <c r="AK74" i="3" s="1"/>
  <c r="AD74" i="3"/>
  <c r="D74" i="3"/>
  <c r="AQ73" i="3"/>
  <c r="AE73" i="3"/>
  <c r="AD73" i="3"/>
  <c r="D73" i="3"/>
  <c r="AQ72" i="3"/>
  <c r="AE72" i="3"/>
  <c r="AJ72" i="3" s="1"/>
  <c r="AK72" i="3" s="1"/>
  <c r="AD72" i="3"/>
  <c r="D72" i="3"/>
  <c r="AQ71" i="3"/>
  <c r="AE71" i="3"/>
  <c r="AI71" i="3" s="1"/>
  <c r="AD71" i="3"/>
  <c r="D71" i="3"/>
  <c r="AQ70" i="3"/>
  <c r="AE70" i="3"/>
  <c r="AJ70" i="3" s="1"/>
  <c r="AD70" i="3"/>
  <c r="D70" i="3"/>
  <c r="AQ69" i="3"/>
  <c r="AE69" i="3"/>
  <c r="AD69" i="3"/>
  <c r="D69" i="3"/>
  <c r="AQ68" i="3"/>
  <c r="AI68" i="3"/>
  <c r="AE68" i="3"/>
  <c r="AJ68" i="3" s="1"/>
  <c r="AK68" i="3" s="1"/>
  <c r="AD68" i="3"/>
  <c r="D68" i="3"/>
  <c r="AQ67" i="3"/>
  <c r="AE67" i="3"/>
  <c r="AI67" i="3" s="1"/>
  <c r="AD67" i="3"/>
  <c r="D67" i="3"/>
  <c r="AQ66" i="3"/>
  <c r="AE66" i="3"/>
  <c r="AD66" i="3"/>
  <c r="D66" i="3"/>
  <c r="AQ65" i="3"/>
  <c r="AE65" i="3"/>
  <c r="AD65" i="3"/>
  <c r="D65" i="3"/>
  <c r="AQ64" i="3"/>
  <c r="AE64" i="3"/>
  <c r="AJ64" i="3" s="1"/>
  <c r="AK64" i="3" s="1"/>
  <c r="AD64" i="3"/>
  <c r="D64" i="3"/>
  <c r="AQ63" i="3"/>
  <c r="AJ63" i="3"/>
  <c r="AE63" i="3"/>
  <c r="AI63" i="3" s="1"/>
  <c r="AD63" i="3"/>
  <c r="D63" i="3"/>
  <c r="AQ62" i="3"/>
  <c r="AE62" i="3"/>
  <c r="AD62" i="3"/>
  <c r="D62" i="3"/>
  <c r="AQ61" i="3"/>
  <c r="AE61" i="3"/>
  <c r="AD61" i="3"/>
  <c r="D61" i="3"/>
  <c r="AQ60" i="3"/>
  <c r="AE60" i="3"/>
  <c r="AJ60" i="3" s="1"/>
  <c r="AK60" i="3" s="1"/>
  <c r="AD60" i="3"/>
  <c r="D60" i="3"/>
  <c r="AQ59" i="3"/>
  <c r="AE59" i="3"/>
  <c r="AI59" i="3" s="1"/>
  <c r="AD59" i="3"/>
  <c r="D59" i="3"/>
  <c r="AQ58" i="3"/>
  <c r="AE58" i="3"/>
  <c r="AJ58" i="3" s="1"/>
  <c r="AK58" i="3" s="1"/>
  <c r="AD58" i="3"/>
  <c r="D58" i="3"/>
  <c r="AQ57" i="3"/>
  <c r="AE57" i="3"/>
  <c r="AD57" i="3"/>
  <c r="D57" i="3"/>
  <c r="AQ56" i="3"/>
  <c r="AK56" i="3"/>
  <c r="AE56" i="3"/>
  <c r="AJ56" i="3" s="1"/>
  <c r="AD56" i="3"/>
  <c r="D56" i="3"/>
  <c r="AQ55" i="3"/>
  <c r="AE55" i="3"/>
  <c r="AI55" i="3" s="1"/>
  <c r="AD55" i="3"/>
  <c r="D55" i="3"/>
  <c r="AQ54" i="3"/>
  <c r="AJ54" i="3"/>
  <c r="AK54" i="3" s="1"/>
  <c r="AI54" i="3"/>
  <c r="AE54" i="3"/>
  <c r="AD54" i="3"/>
  <c r="D54" i="3"/>
  <c r="AQ53" i="3"/>
  <c r="AE53" i="3"/>
  <c r="AD53" i="3"/>
  <c r="D53" i="3"/>
  <c r="AQ52" i="3"/>
  <c r="AE52" i="3"/>
  <c r="AJ52" i="3" s="1"/>
  <c r="AK52" i="3" s="1"/>
  <c r="AD52" i="3"/>
  <c r="D52" i="3"/>
  <c r="AQ51" i="3"/>
  <c r="AE51" i="3"/>
  <c r="AI51" i="3" s="1"/>
  <c r="AD51" i="3"/>
  <c r="D51" i="3"/>
  <c r="AQ50" i="3"/>
  <c r="AE50" i="3"/>
  <c r="AD50" i="3"/>
  <c r="D50" i="3"/>
  <c r="AQ49" i="3"/>
  <c r="AE49" i="3"/>
  <c r="AD49" i="3"/>
  <c r="D49" i="3"/>
  <c r="AQ48" i="3"/>
  <c r="AE48" i="3"/>
  <c r="AJ48" i="3" s="1"/>
  <c r="AD48" i="3"/>
  <c r="D48" i="3"/>
  <c r="AQ47" i="3"/>
  <c r="AE47" i="3"/>
  <c r="AI47" i="3" s="1"/>
  <c r="AD47" i="3"/>
  <c r="D47" i="3"/>
  <c r="AQ46" i="3"/>
  <c r="AE46" i="3"/>
  <c r="AJ46" i="3" s="1"/>
  <c r="AD46" i="3"/>
  <c r="D46" i="3"/>
  <c r="AQ45" i="3"/>
  <c r="AE45" i="3"/>
  <c r="AD45" i="3"/>
  <c r="D45" i="3"/>
  <c r="AQ44" i="3"/>
  <c r="AI44" i="3"/>
  <c r="AE44" i="3"/>
  <c r="AJ44" i="3" s="1"/>
  <c r="AK44" i="3" s="1"/>
  <c r="AD44" i="3"/>
  <c r="D44" i="3"/>
  <c r="AQ43" i="3"/>
  <c r="AE43" i="3"/>
  <c r="AI43" i="3" s="1"/>
  <c r="AD43" i="3"/>
  <c r="D43" i="3"/>
  <c r="AQ42" i="3"/>
  <c r="AE42" i="3"/>
  <c r="AD42" i="3"/>
  <c r="D42" i="3"/>
  <c r="AQ41" i="3"/>
  <c r="AE41" i="3"/>
  <c r="AD41" i="3"/>
  <c r="D41" i="3"/>
  <c r="AQ40" i="3"/>
  <c r="AI40" i="3"/>
  <c r="AE40" i="3"/>
  <c r="AJ40" i="3" s="1"/>
  <c r="AD40" i="3"/>
  <c r="Y40" i="3"/>
  <c r="D40" i="3"/>
  <c r="AQ39" i="3"/>
  <c r="AI39" i="3"/>
  <c r="AE39" i="3"/>
  <c r="AJ39" i="3" s="1"/>
  <c r="AD39" i="3"/>
  <c r="Y39" i="3"/>
  <c r="D39" i="3"/>
  <c r="AQ38" i="3"/>
  <c r="AE38" i="3"/>
  <c r="AJ38" i="3" s="1"/>
  <c r="AK38" i="3" s="1"/>
  <c r="AD38" i="3"/>
  <c r="Y38" i="3"/>
  <c r="D38" i="3"/>
  <c r="AQ37" i="3"/>
  <c r="AE37" i="3"/>
  <c r="AD37" i="3"/>
  <c r="Y37" i="3"/>
  <c r="D37" i="3"/>
  <c r="AQ36" i="3"/>
  <c r="AE36" i="3"/>
  <c r="AD36" i="3"/>
  <c r="Y36" i="3"/>
  <c r="D36" i="3"/>
  <c r="AQ35" i="3"/>
  <c r="AE35" i="3"/>
  <c r="AJ35" i="3" s="1"/>
  <c r="AD35" i="3"/>
  <c r="Y35" i="3"/>
  <c r="D35" i="3"/>
  <c r="AQ34" i="3"/>
  <c r="AE34" i="3"/>
  <c r="AJ34" i="3" s="1"/>
  <c r="AD34" i="3"/>
  <c r="Y34" i="3"/>
  <c r="D34" i="3"/>
  <c r="AQ33" i="3"/>
  <c r="AK33" i="3"/>
  <c r="AI33" i="3"/>
  <c r="AE33" i="3"/>
  <c r="AJ33" i="3" s="1"/>
  <c r="AD33" i="3"/>
  <c r="Y33" i="3"/>
  <c r="D33" i="3"/>
  <c r="AQ32" i="3"/>
  <c r="AE32" i="3"/>
  <c r="AJ32" i="3" s="1"/>
  <c r="AD32" i="3"/>
  <c r="Y32" i="3"/>
  <c r="D32" i="3"/>
  <c r="AQ31" i="3"/>
  <c r="AE31" i="3"/>
  <c r="AJ31" i="3" s="1"/>
  <c r="AD31" i="3"/>
  <c r="Y31" i="3"/>
  <c r="D31" i="3"/>
  <c r="AQ30" i="3"/>
  <c r="AK30" i="3"/>
  <c r="AE30" i="3"/>
  <c r="AJ30" i="3" s="1"/>
  <c r="AD30" i="3"/>
  <c r="Y30" i="3"/>
  <c r="D30" i="3"/>
  <c r="AQ29" i="3"/>
  <c r="AE29" i="3"/>
  <c r="AJ29" i="3" s="1"/>
  <c r="AD29" i="3"/>
  <c r="Y29" i="3"/>
  <c r="D29" i="3"/>
  <c r="AQ28" i="3"/>
  <c r="AE28" i="3"/>
  <c r="AJ28" i="3" s="1"/>
  <c r="AD28" i="3"/>
  <c r="Y28" i="3"/>
  <c r="D28" i="3"/>
  <c r="AQ27" i="3"/>
  <c r="AE27" i="3"/>
  <c r="AJ27" i="3" s="1"/>
  <c r="AD27" i="3"/>
  <c r="Y27" i="3"/>
  <c r="D27" i="3"/>
  <c r="AQ26" i="3"/>
  <c r="AE26" i="3"/>
  <c r="AJ26" i="3" s="1"/>
  <c r="AD26" i="3"/>
  <c r="Y26" i="3"/>
  <c r="D26" i="3"/>
  <c r="AQ25" i="3"/>
  <c r="AE25" i="3"/>
  <c r="AJ25" i="3" s="1"/>
  <c r="AD25" i="3"/>
  <c r="Y25" i="3"/>
  <c r="D25" i="3"/>
  <c r="AQ24" i="3"/>
  <c r="AE24" i="3"/>
  <c r="AJ24" i="3" s="1"/>
  <c r="AD24" i="3"/>
  <c r="Y24" i="3"/>
  <c r="D24" i="3"/>
  <c r="AQ23" i="3"/>
  <c r="AE23" i="3"/>
  <c r="AJ23" i="3" s="1"/>
  <c r="AD23" i="3"/>
  <c r="Y23" i="3"/>
  <c r="D23" i="3"/>
  <c r="AQ22" i="3"/>
  <c r="AE22" i="3"/>
  <c r="AJ22" i="3" s="1"/>
  <c r="AD22" i="3"/>
  <c r="Y22" i="3"/>
  <c r="D22" i="3"/>
  <c r="AQ21" i="3"/>
  <c r="AI21" i="3"/>
  <c r="AE21" i="3"/>
  <c r="AJ21" i="3" s="1"/>
  <c r="AD21" i="3"/>
  <c r="Y21" i="3"/>
  <c r="D21" i="3"/>
  <c r="AQ20" i="3"/>
  <c r="AE20" i="3"/>
  <c r="AJ20" i="3" s="1"/>
  <c r="AD20" i="3"/>
  <c r="Y20" i="3"/>
  <c r="D20" i="3"/>
  <c r="AQ19" i="3"/>
  <c r="AE19" i="3"/>
  <c r="AJ19" i="3" s="1"/>
  <c r="AD19" i="3"/>
  <c r="D19" i="3"/>
  <c r="AQ18" i="3"/>
  <c r="AE18" i="3"/>
  <c r="AI18" i="3" s="1"/>
  <c r="AD18" i="3"/>
  <c r="D18" i="3"/>
  <c r="AQ17" i="3"/>
  <c r="AE17" i="3"/>
  <c r="AJ17" i="3" s="1"/>
  <c r="AK17" i="3" s="1"/>
  <c r="AD17" i="3"/>
  <c r="D17" i="3"/>
  <c r="AQ16" i="3"/>
  <c r="AE16" i="3"/>
  <c r="AD16" i="3"/>
  <c r="D16" i="3"/>
  <c r="AQ15" i="3"/>
  <c r="AE15" i="3"/>
  <c r="AJ15" i="3" s="1"/>
  <c r="AD15" i="3"/>
  <c r="D15" i="3"/>
  <c r="AQ14" i="3"/>
  <c r="AE14" i="3"/>
  <c r="AI14" i="3" s="1"/>
  <c r="AD14" i="3"/>
  <c r="D14" i="3"/>
  <c r="AQ13" i="3"/>
  <c r="AE13" i="3"/>
  <c r="AD13" i="3"/>
  <c r="D13" i="3"/>
  <c r="AQ12" i="3"/>
  <c r="AJ12" i="3"/>
  <c r="AE12" i="3"/>
  <c r="AI12" i="3" s="1"/>
  <c r="AD12" i="3"/>
  <c r="D12" i="3"/>
  <c r="AQ11" i="3"/>
  <c r="AE11" i="3"/>
  <c r="AJ11" i="3" s="1"/>
  <c r="AD11" i="3"/>
  <c r="D11" i="3"/>
  <c r="AQ10" i="3"/>
  <c r="D10" i="3"/>
  <c r="AQ9" i="3"/>
  <c r="AE9" i="3"/>
  <c r="AI9" i="3" s="1"/>
  <c r="AD9" i="3"/>
  <c r="D9" i="3"/>
  <c r="AQ8" i="3"/>
  <c r="AE8" i="3"/>
  <c r="AJ8" i="3" s="1"/>
  <c r="AD8" i="3"/>
  <c r="D8" i="3"/>
  <c r="AQ7" i="3"/>
  <c r="AE7" i="3"/>
  <c r="AJ7" i="3" s="1"/>
  <c r="AD7" i="3"/>
  <c r="D7" i="3"/>
  <c r="AQ6" i="3"/>
  <c r="AE6" i="3"/>
  <c r="AI6" i="3" s="1"/>
  <c r="AD6" i="3"/>
  <c r="D6" i="3"/>
  <c r="AQ5" i="3"/>
  <c r="AE5" i="3"/>
  <c r="AJ5" i="3" s="1"/>
  <c r="AK5" i="3" s="1"/>
  <c r="AD5" i="3"/>
  <c r="D5" i="3"/>
  <c r="AQ4" i="3"/>
  <c r="AE4" i="3"/>
  <c r="AD4" i="3"/>
  <c r="D4" i="3"/>
  <c r="AQ3" i="3"/>
  <c r="AE3" i="3"/>
  <c r="AJ3" i="3" s="1"/>
  <c r="AD3" i="3"/>
  <c r="D3" i="3"/>
  <c r="AK3" i="3" l="1"/>
  <c r="AK19" i="3"/>
  <c r="AJ9" i="3"/>
  <c r="AK9" i="3" s="1"/>
  <c r="AI42" i="3"/>
  <c r="AJ47" i="3"/>
  <c r="AK47" i="3" s="1"/>
  <c r="AK50" i="3"/>
  <c r="AI58" i="3"/>
  <c r="AI66" i="3"/>
  <c r="AJ71" i="3"/>
  <c r="AI80" i="3"/>
  <c r="AI88" i="3"/>
  <c r="AI105" i="3"/>
  <c r="AK39" i="3"/>
  <c r="AJ42" i="3"/>
  <c r="AK42" i="3" s="1"/>
  <c r="AJ50" i="3"/>
  <c r="AI60" i="3"/>
  <c r="AK62" i="3"/>
  <c r="AJ66" i="3"/>
  <c r="AK66" i="3" s="1"/>
  <c r="AI74" i="3"/>
  <c r="AJ82" i="3"/>
  <c r="AK82" i="3" s="1"/>
  <c r="AI93" i="3"/>
  <c r="AK21" i="3"/>
  <c r="AI29" i="3"/>
  <c r="AJ51" i="3"/>
  <c r="AI56" i="3"/>
  <c r="AJ62" i="3"/>
  <c r="AI76" i="3"/>
  <c r="AK78" i="3"/>
  <c r="AJ83" i="3"/>
  <c r="AK83" i="3" s="1"/>
  <c r="AK15" i="3"/>
  <c r="AK40" i="3"/>
  <c r="AJ43" i="3"/>
  <c r="AK43" i="3" s="1"/>
  <c r="AK46" i="3"/>
  <c r="AI50" i="3"/>
  <c r="AI52" i="3"/>
  <c r="AJ55" i="3"/>
  <c r="AI62" i="3"/>
  <c r="AI64" i="3"/>
  <c r="AJ67" i="3"/>
  <c r="AK70" i="3"/>
  <c r="AI78" i="3"/>
  <c r="AI82" i="3"/>
  <c r="AI84" i="3"/>
  <c r="AJ87" i="3"/>
  <c r="AI92" i="3"/>
  <c r="AI96" i="3"/>
  <c r="AK99" i="3"/>
  <c r="AK103" i="3"/>
  <c r="AI5" i="3"/>
  <c r="AI13" i="3"/>
  <c r="AI17" i="3"/>
  <c r="AI25" i="3"/>
  <c r="AI27" i="3"/>
  <c r="AK29" i="3"/>
  <c r="AK23" i="3"/>
  <c r="AK34" i="3"/>
  <c r="AI46" i="3"/>
  <c r="AI48" i="3"/>
  <c r="AJ59" i="3"/>
  <c r="AI70" i="3"/>
  <c r="AI72" i="3"/>
  <c r="AJ75" i="3"/>
  <c r="AJ90" i="3"/>
  <c r="AI99" i="3"/>
  <c r="AI103" i="3"/>
  <c r="AI23" i="3"/>
  <c r="AJ13" i="3"/>
  <c r="AK13" i="3" s="1"/>
  <c r="AK20" i="3"/>
  <c r="AI3" i="3"/>
  <c r="AI19" i="3"/>
  <c r="AK22" i="3"/>
  <c r="AK26" i="3"/>
  <c r="AK48" i="3"/>
  <c r="AK90" i="3"/>
  <c r="AJ36" i="3"/>
  <c r="AK36" i="3" s="1"/>
  <c r="AI36" i="3"/>
  <c r="AI7" i="3"/>
  <c r="AJ14" i="3"/>
  <c r="AK14" i="3" s="1"/>
  <c r="AI16" i="3"/>
  <c r="AI4" i="3"/>
  <c r="AK7" i="3"/>
  <c r="AK8" i="3"/>
  <c r="AI11" i="3"/>
  <c r="AJ16" i="3"/>
  <c r="AK16" i="3" s="1"/>
  <c r="AJ18" i="3"/>
  <c r="AK18" i="3" s="1"/>
  <c r="AJ4" i="3"/>
  <c r="AK4" i="3" s="1"/>
  <c r="AJ6" i="3"/>
  <c r="AK6" i="3" s="1"/>
  <c r="AI8" i="3"/>
  <c r="AK11" i="3"/>
  <c r="AK12" i="3"/>
  <c r="AI15" i="3"/>
  <c r="AI20" i="3"/>
  <c r="AI24" i="3"/>
  <c r="AK25" i="3"/>
  <c r="AI28" i="3"/>
  <c r="AI32" i="3"/>
  <c r="AJ45" i="3"/>
  <c r="AK45" i="3" s="1"/>
  <c r="AI45" i="3"/>
  <c r="AJ53" i="3"/>
  <c r="AK53" i="3" s="1"/>
  <c r="AI53" i="3"/>
  <c r="AK24" i="3"/>
  <c r="AK28" i="3"/>
  <c r="AI31" i="3"/>
  <c r="AK32" i="3"/>
  <c r="AI35" i="3"/>
  <c r="AJ37" i="3"/>
  <c r="AK37" i="3" s="1"/>
  <c r="AI37" i="3"/>
  <c r="AI22" i="3"/>
  <c r="AI26" i="3"/>
  <c r="AK27" i="3"/>
  <c r="AI30" i="3"/>
  <c r="AK31" i="3"/>
  <c r="AI34" i="3"/>
  <c r="AK35" i="3"/>
  <c r="AJ41" i="3"/>
  <c r="AK41" i="3" s="1"/>
  <c r="AI41" i="3"/>
  <c r="AJ49" i="3"/>
  <c r="AK49" i="3" s="1"/>
  <c r="AI49" i="3"/>
  <c r="AJ57" i="3"/>
  <c r="AK57" i="3" s="1"/>
  <c r="AI57" i="3"/>
  <c r="AJ79" i="3"/>
  <c r="AK79" i="3" s="1"/>
  <c r="AJ91" i="3"/>
  <c r="AK92" i="3"/>
  <c r="AI94" i="3"/>
  <c r="AJ95" i="3"/>
  <c r="AK95" i="3" s="1"/>
  <c r="AK100" i="3"/>
  <c r="AI102" i="3"/>
  <c r="AK104" i="3"/>
  <c r="AI106" i="3"/>
  <c r="AK51" i="3"/>
  <c r="AK55" i="3"/>
  <c r="AK59" i="3"/>
  <c r="AI61" i="3"/>
  <c r="AK63" i="3"/>
  <c r="AI65" i="3"/>
  <c r="AK67" i="3"/>
  <c r="AI69" i="3"/>
  <c r="AK71" i="3"/>
  <c r="AI73" i="3"/>
  <c r="AK75" i="3"/>
  <c r="AI77" i="3"/>
  <c r="AI81" i="3"/>
  <c r="AI85" i="3"/>
  <c r="AK87" i="3"/>
  <c r="AI89" i="3"/>
  <c r="AK91" i="3"/>
  <c r="AJ94" i="3"/>
  <c r="AK94" i="3" s="1"/>
  <c r="AI97" i="3"/>
  <c r="AJ98" i="3"/>
  <c r="AK98" i="3" s="1"/>
  <c r="AJ102" i="3"/>
  <c r="AK102" i="3" s="1"/>
  <c r="AJ106" i="3"/>
  <c r="AK106" i="3" s="1"/>
  <c r="AJ65" i="3"/>
  <c r="AK65" i="3" s="1"/>
  <c r="AJ73" i="3"/>
  <c r="AK73" i="3" s="1"/>
  <c r="AJ77" i="3"/>
  <c r="AK77" i="3" s="1"/>
  <c r="AJ81" i="3"/>
  <c r="AK81" i="3" s="1"/>
  <c r="AJ85" i="3"/>
  <c r="AK85" i="3" s="1"/>
  <c r="AJ89" i="3"/>
  <c r="AK89" i="3" s="1"/>
  <c r="AJ97" i="3"/>
  <c r="AK97" i="3" s="1"/>
  <c r="AI100" i="3"/>
  <c r="AI104" i="3"/>
  <c r="AI38" i="3"/>
  <c r="AJ61" i="3"/>
  <c r="AK61" i="3" s="1"/>
  <c r="AJ69" i="3"/>
  <c r="AK69" i="3" s="1"/>
  <c r="G18" i="1" l="1"/>
  <c r="H18" i="1"/>
  <c r="G10" i="1"/>
  <c r="H10" i="1" s="1"/>
  <c r="G9" i="1"/>
  <c r="H9" i="1" s="1"/>
  <c r="G17" i="1" l="1"/>
  <c r="H17" i="1"/>
  <c r="G14" i="1" l="1"/>
  <c r="G15" i="1"/>
  <c r="G16" i="1"/>
  <c r="H16" i="1"/>
  <c r="C2" i="2" l="1"/>
  <c r="D16" i="2" l="1"/>
  <c r="D15" i="2" l="1"/>
  <c r="H15" i="1" l="1"/>
  <c r="H14" i="1"/>
  <c r="D14" i="2" l="1"/>
  <c r="D17" i="2"/>
  <c r="D18" i="2"/>
  <c r="D20" i="2"/>
  <c r="G12" i="1"/>
  <c r="H12" i="1" s="1"/>
  <c r="G11" i="1"/>
  <c r="H11" i="1" s="1"/>
  <c r="D13" i="2"/>
  <c r="D12" i="2"/>
  <c r="D11" i="2"/>
  <c r="D10" i="2"/>
  <c r="D9" i="2"/>
  <c r="D8" i="2"/>
  <c r="D7" i="2"/>
  <c r="D6" i="2"/>
  <c r="D5" i="2"/>
  <c r="G8" i="1" l="1"/>
  <c r="H8" i="1" s="1"/>
  <c r="G7" i="1"/>
  <c r="H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<sst xmlns="http://schemas.openxmlformats.org/spreadsheetml/2006/main" count="1371" uniqueCount="588">
  <si>
    <t>マスク在庫数</t>
    <rPh sb="3" eb="5">
      <t>ザイコ</t>
    </rPh>
    <rPh sb="5" eb="6">
      <t>スウ</t>
    </rPh>
    <phoneticPr fontId="3"/>
  </si>
  <si>
    <t>枚</t>
    <rPh sb="0" eb="1">
      <t>マイ</t>
    </rPh>
    <phoneticPr fontId="3"/>
  </si>
  <si>
    <t>会社名</t>
    <rPh sb="0" eb="3">
      <t>カイシャメイ</t>
    </rPh>
    <phoneticPr fontId="3"/>
  </si>
  <si>
    <t>発注数</t>
    <rPh sb="0" eb="3">
      <t>ハッチュウスウ</t>
    </rPh>
    <phoneticPr fontId="3"/>
  </si>
  <si>
    <t>卸価格</t>
    <rPh sb="0" eb="3">
      <t>オロシカカク</t>
    </rPh>
    <phoneticPr fontId="3"/>
  </si>
  <si>
    <t>発注金額</t>
    <rPh sb="0" eb="2">
      <t>ハッチュウ</t>
    </rPh>
    <rPh sb="2" eb="4">
      <t>キンガク</t>
    </rPh>
    <phoneticPr fontId="3"/>
  </si>
  <si>
    <t>発注日</t>
    <rPh sb="0" eb="2">
      <t>ハッチュウ</t>
    </rPh>
    <rPh sb="2" eb="3">
      <t>ビ</t>
    </rPh>
    <phoneticPr fontId="3"/>
  </si>
  <si>
    <t>入金日</t>
    <rPh sb="0" eb="2">
      <t>ニュウキン</t>
    </rPh>
    <rPh sb="2" eb="3">
      <t>ビ</t>
    </rPh>
    <phoneticPr fontId="3"/>
  </si>
  <si>
    <t>発送対応</t>
    <rPh sb="0" eb="2">
      <t>ハッソウ</t>
    </rPh>
    <rPh sb="2" eb="4">
      <t>タイオウ</t>
    </rPh>
    <phoneticPr fontId="3"/>
  </si>
  <si>
    <t>HAN</t>
    <phoneticPr fontId="3"/>
  </si>
  <si>
    <t>サジェスコム</t>
    <phoneticPr fontId="3"/>
  </si>
  <si>
    <t>渋川中央病院</t>
    <rPh sb="0" eb="2">
      <t>シブカワ</t>
    </rPh>
    <rPh sb="2" eb="4">
      <t>チュウオウ</t>
    </rPh>
    <rPh sb="4" eb="6">
      <t>ビョウイン</t>
    </rPh>
    <phoneticPr fontId="3"/>
  </si>
  <si>
    <t>かに道楽</t>
    <rPh sb="2" eb="4">
      <t>ドウラク</t>
    </rPh>
    <phoneticPr fontId="3"/>
  </si>
  <si>
    <t>武内</t>
    <rPh sb="0" eb="2">
      <t>タケウチ</t>
    </rPh>
    <phoneticPr fontId="3"/>
  </si>
  <si>
    <t>合計</t>
    <rPh sb="0" eb="2">
      <t>ゴウケイ</t>
    </rPh>
    <phoneticPr fontId="3"/>
  </si>
  <si>
    <t xml:space="preserve"> 川島商事株式会社　エンジニアリング室　中村様</t>
    <phoneticPr fontId="3"/>
  </si>
  <si>
    <t>青森県</t>
    <rPh sb="0" eb="3">
      <t>アオモリケン</t>
    </rPh>
    <phoneticPr fontId="3"/>
  </si>
  <si>
    <t>富山県</t>
    <rPh sb="0" eb="3">
      <t>トヤマケン</t>
    </rPh>
    <phoneticPr fontId="3"/>
  </si>
  <si>
    <t>静岡県</t>
    <rPh sb="0" eb="3">
      <t>シズオカケン</t>
    </rPh>
    <phoneticPr fontId="3"/>
  </si>
  <si>
    <t>和歌山県</t>
    <rPh sb="0" eb="4">
      <t>ワカヤマケン</t>
    </rPh>
    <phoneticPr fontId="3"/>
  </si>
  <si>
    <t>北九州市</t>
    <rPh sb="0" eb="4">
      <t>キタキュウシュウシ</t>
    </rPh>
    <phoneticPr fontId="3"/>
  </si>
  <si>
    <t>福岡市</t>
    <rPh sb="0" eb="3">
      <t>フクオカシ</t>
    </rPh>
    <phoneticPr fontId="3"/>
  </si>
  <si>
    <t>福岡ﾋﾞｭｰﾛｰ</t>
    <rPh sb="0" eb="2">
      <t>フクオカ</t>
    </rPh>
    <phoneticPr fontId="3"/>
  </si>
  <si>
    <t>別府市</t>
    <rPh sb="0" eb="3">
      <t>ベップシ</t>
    </rPh>
    <phoneticPr fontId="3"/>
  </si>
  <si>
    <t>済み</t>
    <rPh sb="0" eb="1">
      <t>ズ</t>
    </rPh>
    <phoneticPr fontId="3"/>
  </si>
  <si>
    <t>済</t>
    <rPh sb="0" eb="1">
      <t>スミ</t>
    </rPh>
    <phoneticPr fontId="3"/>
  </si>
  <si>
    <t>中村</t>
    <rPh sb="0" eb="2">
      <t>ナカムラ</t>
    </rPh>
    <phoneticPr fontId="3"/>
  </si>
  <si>
    <t>王</t>
    <rPh sb="0" eb="1">
      <t>オウ</t>
    </rPh>
    <phoneticPr fontId="3"/>
  </si>
  <si>
    <t>株式会社plantfarmjapan</t>
    <phoneticPr fontId="3"/>
  </si>
  <si>
    <t>サンプル</t>
    <phoneticPr fontId="3"/>
  </si>
  <si>
    <t>北海道フーズ輸送株式会社</t>
    <rPh sb="0" eb="3">
      <t>ホッカイドウ</t>
    </rPh>
    <rPh sb="6" eb="8">
      <t>ユソウ</t>
    </rPh>
    <rPh sb="8" eb="12">
      <t>カブシキガイシャ</t>
    </rPh>
    <phoneticPr fontId="3"/>
  </si>
  <si>
    <t>社長知人</t>
    <rPh sb="0" eb="2">
      <t>シャチョウ</t>
    </rPh>
    <rPh sb="2" eb="4">
      <t>チジン</t>
    </rPh>
    <phoneticPr fontId="3"/>
  </si>
  <si>
    <t>納品後5営業日</t>
    <rPh sb="0" eb="2">
      <t>ノウヒン</t>
    </rPh>
    <rPh sb="2" eb="3">
      <t>ゴ</t>
    </rPh>
    <rPh sb="4" eb="7">
      <t>エイギョウビ</t>
    </rPh>
    <phoneticPr fontId="3"/>
  </si>
  <si>
    <t>マスク在庫管理5月納品分</t>
    <rPh sb="3" eb="5">
      <t>ザイコ</t>
    </rPh>
    <rPh sb="5" eb="7">
      <t>カンリ</t>
    </rPh>
    <rPh sb="8" eb="9">
      <t>ガツ</t>
    </rPh>
    <rPh sb="9" eb="11">
      <t>ノウヒン</t>
    </rPh>
    <rPh sb="11" eb="12">
      <t>ブン</t>
    </rPh>
    <phoneticPr fontId="3"/>
  </si>
  <si>
    <t>担当</t>
    <rPh sb="0" eb="2">
      <t>タントウ</t>
    </rPh>
    <phoneticPr fontId="3"/>
  </si>
  <si>
    <t>武内</t>
    <rPh sb="0" eb="1">
      <t>タケウチ</t>
    </rPh>
    <phoneticPr fontId="3"/>
  </si>
  <si>
    <t>山崎</t>
    <rPh sb="0" eb="2">
      <t>ヤマザキ</t>
    </rPh>
    <phoneticPr fontId="3"/>
  </si>
  <si>
    <t>大坊</t>
    <rPh sb="0" eb="2">
      <t>ダイボウ</t>
    </rPh>
    <phoneticPr fontId="3"/>
  </si>
  <si>
    <t>金額</t>
    <rPh sb="0" eb="2">
      <t>キンガク</t>
    </rPh>
    <phoneticPr fontId="3"/>
  </si>
  <si>
    <t>税込金額</t>
    <rPh sb="0" eb="4">
      <t>キンガク</t>
    </rPh>
    <phoneticPr fontId="3"/>
  </si>
  <si>
    <t>竹下宏美</t>
    <rPh sb="0" eb="2">
      <t>タケシタ</t>
    </rPh>
    <phoneticPr fontId="3"/>
  </si>
  <si>
    <t>済み</t>
    <rPh sb="0" eb="1">
      <t>スミ</t>
    </rPh>
    <phoneticPr fontId="3"/>
  </si>
  <si>
    <t>池田</t>
    <rPh sb="0" eb="2">
      <t>イケダ</t>
    </rPh>
    <phoneticPr fontId="3"/>
  </si>
  <si>
    <t>箱</t>
    <rPh sb="0" eb="1">
      <t>ハコ</t>
    </rPh>
    <phoneticPr fontId="3"/>
  </si>
  <si>
    <t>BeA社内マスク在庫数</t>
    <rPh sb="0" eb="2">
      <t>シャナイザイコスウ</t>
    </rPh>
    <phoneticPr fontId="3"/>
  </si>
  <si>
    <t>4月24日納品分</t>
    <rPh sb="1" eb="2">
      <t>ガツ</t>
    </rPh>
    <rPh sb="4" eb="5">
      <t>カ</t>
    </rPh>
    <rPh sb="5" eb="7">
      <t>ノウヒン</t>
    </rPh>
    <rPh sb="7" eb="8">
      <t>ブン</t>
    </rPh>
    <phoneticPr fontId="3"/>
  </si>
  <si>
    <t>株式会社ST &amp; Company</t>
    <phoneticPr fontId="3"/>
  </si>
  <si>
    <t>〒141-0022
東京都品川区東五反田1-21-13
ファーストスクエア五反田2F</t>
    <phoneticPr fontId="3"/>
  </si>
  <si>
    <t>取締役　橋本真　様</t>
    <rPh sb="0" eb="1">
      <t>サマ</t>
    </rPh>
    <phoneticPr fontId="3"/>
  </si>
  <si>
    <t>5月末</t>
    <rPh sb="0" eb="1">
      <t>マツ</t>
    </rPh>
    <phoneticPr fontId="3"/>
  </si>
  <si>
    <t>発注者</t>
    <phoneticPr fontId="3"/>
  </si>
  <si>
    <t>納付先住所</t>
    <rPh sb="0" eb="2">
      <t>ジュウショ</t>
    </rPh>
    <phoneticPr fontId="3"/>
  </si>
  <si>
    <t>納付先</t>
    <phoneticPr fontId="3"/>
  </si>
  <si>
    <t>納付先担当者</t>
    <phoneticPr fontId="3"/>
  </si>
  <si>
    <t>納付先連絡先</t>
    <phoneticPr fontId="3"/>
  </si>
  <si>
    <t>同じ</t>
    <rPh sb="0" eb="1">
      <t>オナジ</t>
    </rPh>
    <phoneticPr fontId="3"/>
  </si>
  <si>
    <t>(株)ＤＮＰ包装　設備課</t>
    <phoneticPr fontId="3"/>
  </si>
  <si>
    <t>田沢様</t>
    <phoneticPr fontId="3"/>
  </si>
  <si>
    <t>〒115-0044　北区赤羽南2-10-25</t>
    <phoneticPr fontId="3"/>
  </si>
  <si>
    <t>03-3903-8906</t>
    <phoneticPr fontId="3"/>
  </si>
  <si>
    <t xml:space="preserve">Tel:03-6450-3849(代表)mail:hashimoto@m-field.co.jp
</t>
    <phoneticPr fontId="3"/>
  </si>
  <si>
    <t>単価（税別）</t>
    <phoneticPr fontId="3"/>
  </si>
  <si>
    <t>中村</t>
    <rPh sb="0" eb="2">
      <t>ナカムラ</t>
    </rPh>
    <phoneticPr fontId="3"/>
  </si>
  <si>
    <t>埼玉日産</t>
    <rPh sb="0" eb="2">
      <t>サイタマ</t>
    </rPh>
    <phoneticPr fontId="3"/>
  </si>
  <si>
    <t>動物学校</t>
    <rPh sb="0" eb="2">
      <t>ドウブツ</t>
    </rPh>
    <phoneticPr fontId="3"/>
  </si>
  <si>
    <t>じゃぱん亭</t>
    <rPh sb="0" eb="1">
      <t>テイ</t>
    </rPh>
    <phoneticPr fontId="3"/>
  </si>
  <si>
    <t>5月末</t>
    <rPh sb="0" eb="1">
      <t>ガツ</t>
    </rPh>
    <phoneticPr fontId="3"/>
  </si>
  <si>
    <t>埼玉ポルシェ（ALETTA株式会社）</t>
    <rPh sb="0" eb="1">
      <t>サイタマ</t>
    </rPh>
    <phoneticPr fontId="3"/>
  </si>
  <si>
    <r>
      <t>ご依頼主(貴社)様情報【</t>
    </r>
    <r>
      <rPr>
        <b/>
        <sz val="18"/>
        <color rgb="FFFF0000"/>
        <rFont val="游ゴシック"/>
        <family val="3"/>
        <charset val="128"/>
        <scheme val="minor"/>
      </rPr>
      <t>必須</t>
    </r>
    <r>
      <rPr>
        <b/>
        <sz val="18"/>
        <color theme="1"/>
        <rFont val="游ゴシック"/>
        <family val="3"/>
        <charset val="128"/>
        <scheme val="minor"/>
      </rPr>
      <t>】</t>
    </r>
    <rPh sb="1" eb="3">
      <t>イライ</t>
    </rPh>
    <rPh sb="3" eb="4">
      <t>ヌシ</t>
    </rPh>
    <rPh sb="5" eb="7">
      <t>キシャ</t>
    </rPh>
    <rPh sb="8" eb="9">
      <t>サマ</t>
    </rPh>
    <rPh sb="9" eb="11">
      <t>ジョウホウ</t>
    </rPh>
    <rPh sb="12" eb="14">
      <t>ヒッス</t>
    </rPh>
    <phoneticPr fontId="10"/>
  </si>
  <si>
    <r>
      <t>お届け先情報記入欄【</t>
    </r>
    <r>
      <rPr>
        <b/>
        <sz val="18"/>
        <color rgb="FFFF0000"/>
        <rFont val="游ゴシック"/>
        <family val="3"/>
        <charset val="128"/>
        <scheme val="minor"/>
      </rPr>
      <t>必須</t>
    </r>
    <r>
      <rPr>
        <b/>
        <sz val="18"/>
        <color theme="1"/>
        <rFont val="游ゴシック"/>
        <family val="3"/>
        <charset val="128"/>
        <scheme val="minor"/>
      </rPr>
      <t>】</t>
    </r>
    <rPh sb="4" eb="6">
      <t>ジョウホウ</t>
    </rPh>
    <rPh sb="6" eb="8">
      <t>キニュウ</t>
    </rPh>
    <rPh sb="8" eb="9">
      <t>ラン</t>
    </rPh>
    <rPh sb="10" eb="12">
      <t>ヒッス</t>
    </rPh>
    <phoneticPr fontId="11"/>
  </si>
  <si>
    <r>
      <t>商品をプルダウンよりお選びください【</t>
    </r>
    <r>
      <rPr>
        <b/>
        <sz val="18"/>
        <color rgb="FFFF0000"/>
        <rFont val="游ゴシック"/>
        <family val="3"/>
        <charset val="128"/>
        <scheme val="minor"/>
      </rPr>
      <t>必須</t>
    </r>
    <r>
      <rPr>
        <b/>
        <sz val="18"/>
        <color theme="1"/>
        <rFont val="游ゴシック"/>
        <family val="3"/>
        <charset val="128"/>
        <scheme val="minor"/>
      </rPr>
      <t>】</t>
    </r>
    <rPh sb="0" eb="2">
      <t>ショウヒン</t>
    </rPh>
    <rPh sb="11" eb="12">
      <t>エラ</t>
    </rPh>
    <rPh sb="18" eb="20">
      <t>ヒッス</t>
    </rPh>
    <phoneticPr fontId="10"/>
  </si>
  <si>
    <t>【必須】</t>
    <rPh sb="1" eb="3">
      <t>ヒッス</t>
    </rPh>
    <phoneticPr fontId="10"/>
  </si>
  <si>
    <t>注文番号</t>
    <rPh sb="0" eb="2">
      <t>チュウモン</t>
    </rPh>
    <phoneticPr fontId="11"/>
  </si>
  <si>
    <t>販売店コード</t>
    <rPh sb="0" eb="3">
      <t>ハンバイテン</t>
    </rPh>
    <phoneticPr fontId="11"/>
  </si>
  <si>
    <t>注文日時</t>
  </si>
  <si>
    <t>注文者法人名</t>
  </si>
  <si>
    <t>注文者部署名</t>
  </si>
  <si>
    <t>ご注文者様 【姓】</t>
    <rPh sb="1" eb="3">
      <t>チュウモン</t>
    </rPh>
    <rPh sb="3" eb="4">
      <t>シャ</t>
    </rPh>
    <rPh sb="4" eb="5">
      <t>サマ</t>
    </rPh>
    <rPh sb="7" eb="8">
      <t>セイ</t>
    </rPh>
    <phoneticPr fontId="11"/>
  </si>
  <si>
    <t>ご注文者様 【名】</t>
    <rPh sb="1" eb="3">
      <t>チュウモン</t>
    </rPh>
    <rPh sb="3" eb="4">
      <t>シャ</t>
    </rPh>
    <rPh sb="4" eb="5">
      <t>サマ</t>
    </rPh>
    <rPh sb="7" eb="8">
      <t>メイ</t>
    </rPh>
    <phoneticPr fontId="11"/>
  </si>
  <si>
    <t>注文者郵便番号</t>
  </si>
  <si>
    <t>注文者都道府県</t>
  </si>
  <si>
    <t>注文者市区郡</t>
    <rPh sb="0" eb="2">
      <t>チュウモン</t>
    </rPh>
    <rPh sb="2" eb="3">
      <t>シャ</t>
    </rPh>
    <phoneticPr fontId="11"/>
  </si>
  <si>
    <t>注文者町村字番地</t>
  </si>
  <si>
    <t>注文者建物名</t>
  </si>
  <si>
    <t>注文者電話番号</t>
  </si>
  <si>
    <t>お届け先会社名</t>
    <rPh sb="1" eb="2">
      <t>トド</t>
    </rPh>
    <rPh sb="3" eb="4">
      <t>サキ</t>
    </rPh>
    <rPh sb="4" eb="6">
      <t>カイシャ</t>
    </rPh>
    <rPh sb="6" eb="7">
      <t>メイ</t>
    </rPh>
    <phoneticPr fontId="11"/>
  </si>
  <si>
    <t>部署名</t>
    <phoneticPr fontId="10"/>
  </si>
  <si>
    <t>ご担当者お名前 【姓】</t>
    <rPh sb="1" eb="4">
      <t>タントウシャ</t>
    </rPh>
    <rPh sb="5" eb="7">
      <t>ナマエ</t>
    </rPh>
    <rPh sb="9" eb="10">
      <t>セイ</t>
    </rPh>
    <phoneticPr fontId="11"/>
  </si>
  <si>
    <t>ご担当者お名前 【名】</t>
    <rPh sb="1" eb="4">
      <t>タントウシャ</t>
    </rPh>
    <rPh sb="9" eb="10">
      <t>メイ</t>
    </rPh>
    <phoneticPr fontId="11"/>
  </si>
  <si>
    <t>郵便番号</t>
    <phoneticPr fontId="10"/>
  </si>
  <si>
    <t>都道府県</t>
    <phoneticPr fontId="10"/>
  </si>
  <si>
    <t>市区郡</t>
    <phoneticPr fontId="10"/>
  </si>
  <si>
    <t>町村字番地</t>
    <phoneticPr fontId="10"/>
  </si>
  <si>
    <t>建物名</t>
    <phoneticPr fontId="10"/>
  </si>
  <si>
    <t>お届け先電話番号</t>
    <phoneticPr fontId="10"/>
  </si>
  <si>
    <t>商品番号</t>
  </si>
  <si>
    <t>商品名</t>
    <phoneticPr fontId="10"/>
  </si>
  <si>
    <t>上代(税別)</t>
    <rPh sb="0" eb="2">
      <t>ジョウダイ</t>
    </rPh>
    <rPh sb="3" eb="5">
      <t>ゼイベツ</t>
    </rPh>
    <phoneticPr fontId="11"/>
  </si>
  <si>
    <t>卸単価(税別)</t>
    <rPh sb="0" eb="1">
      <t>オロシ</t>
    </rPh>
    <phoneticPr fontId="11"/>
  </si>
  <si>
    <t>数量</t>
  </si>
  <si>
    <t>商品小計（税別）</t>
    <rPh sb="2" eb="4">
      <t>ショウケイ</t>
    </rPh>
    <rPh sb="5" eb="7">
      <t>ゼイベツ</t>
    </rPh>
    <phoneticPr fontId="11"/>
  </si>
  <si>
    <t>商品合計（税別）</t>
    <rPh sb="5" eb="7">
      <t>ゼイベツ</t>
    </rPh>
    <phoneticPr fontId="11"/>
  </si>
  <si>
    <t>送料（税別）</t>
    <rPh sb="4" eb="5">
      <t>ベツ</t>
    </rPh>
    <phoneticPr fontId="11"/>
  </si>
  <si>
    <t>手数料（税別）</t>
    <rPh sb="5" eb="6">
      <t>ベツ</t>
    </rPh>
    <phoneticPr fontId="11"/>
  </si>
  <si>
    <t>調整額</t>
  </si>
  <si>
    <t>小計額（税別）</t>
    <rPh sb="0" eb="1">
      <t>ショウ</t>
    </rPh>
    <rPh sb="4" eb="6">
      <t>ゼイベツ</t>
    </rPh>
    <phoneticPr fontId="11"/>
  </si>
  <si>
    <t>消費税</t>
    <rPh sb="0" eb="3">
      <t>ショウヒゼイ</t>
    </rPh>
    <phoneticPr fontId="11"/>
  </si>
  <si>
    <t>合計（税込）</t>
    <rPh sb="0" eb="2">
      <t>ゴウケイ</t>
    </rPh>
    <rPh sb="3" eb="5">
      <t>ゼイコミ</t>
    </rPh>
    <phoneticPr fontId="11"/>
  </si>
  <si>
    <t>決済方法</t>
  </si>
  <si>
    <t>お届け希望日</t>
  </si>
  <si>
    <t>お届け希望時間帯</t>
  </si>
  <si>
    <t>備考</t>
    <rPh sb="0" eb="2">
      <t>ビコウ</t>
    </rPh>
    <phoneticPr fontId="11"/>
  </si>
  <si>
    <t>受注番号</t>
  </si>
  <si>
    <t>出荷予定日</t>
    <rPh sb="0" eb="2">
      <t>シュッカ</t>
    </rPh>
    <rPh sb="2" eb="4">
      <t>ヨテイ</t>
    </rPh>
    <rPh sb="4" eb="5">
      <t>ヒ</t>
    </rPh>
    <phoneticPr fontId="11"/>
  </si>
  <si>
    <t>受注区分</t>
    <rPh sb="0" eb="2">
      <t>ジュチュウ</t>
    </rPh>
    <rPh sb="2" eb="4">
      <t>クブン</t>
    </rPh>
    <phoneticPr fontId="11"/>
  </si>
  <si>
    <t>配送業者番号</t>
    <rPh sb="0" eb="2">
      <t>ハイソウ</t>
    </rPh>
    <rPh sb="2" eb="4">
      <t>ギョウシャ</t>
    </rPh>
    <rPh sb="4" eb="6">
      <t>バンゴウ</t>
    </rPh>
    <phoneticPr fontId="11"/>
  </si>
  <si>
    <t>金額表示区分</t>
    <rPh sb="0" eb="2">
      <t>キンガク</t>
    </rPh>
    <rPh sb="2" eb="4">
      <t>ヒョウジ</t>
    </rPh>
    <rPh sb="4" eb="6">
      <t>クブン</t>
    </rPh>
    <phoneticPr fontId="11"/>
  </si>
  <si>
    <t>(記入例)</t>
    <rPh sb="1" eb="3">
      <t>キニュウ</t>
    </rPh>
    <rPh sb="3" eb="4">
      <t>レイ</t>
    </rPh>
    <phoneticPr fontId="10"/>
  </si>
  <si>
    <t>株式会社BeA</t>
    <rPh sb="0" eb="2">
      <t>カブシキ</t>
    </rPh>
    <rPh sb="2" eb="4">
      <t>カイシャ</t>
    </rPh>
    <phoneticPr fontId="10"/>
  </si>
  <si>
    <t>151-0053</t>
    <phoneticPr fontId="10"/>
  </si>
  <si>
    <t>東京都</t>
    <rPh sb="0" eb="3">
      <t>トウキョウト</t>
    </rPh>
    <phoneticPr fontId="10"/>
  </si>
  <si>
    <t>渋谷区</t>
    <rPh sb="0" eb="3">
      <t>シブヤク</t>
    </rPh>
    <phoneticPr fontId="10"/>
  </si>
  <si>
    <t>代々木2-23-1</t>
    <rPh sb="0" eb="3">
      <t>ヨヨギ</t>
    </rPh>
    <phoneticPr fontId="10"/>
  </si>
  <si>
    <t>ニューステイトメナー1005</t>
    <phoneticPr fontId="10"/>
  </si>
  <si>
    <t>03-3377-8886</t>
    <phoneticPr fontId="10"/>
  </si>
  <si>
    <t>株式会社ディースタイル</t>
    <phoneticPr fontId="10"/>
  </si>
  <si>
    <t>星合</t>
    <rPh sb="0" eb="2">
      <t>ホシアイ</t>
    </rPh>
    <phoneticPr fontId="10"/>
  </si>
  <si>
    <t>稔宜</t>
    <phoneticPr fontId="10"/>
  </si>
  <si>
    <t>330-0062</t>
    <phoneticPr fontId="10"/>
  </si>
  <si>
    <t>埼玉県</t>
    <rPh sb="0" eb="3">
      <t>サイタマケン</t>
    </rPh>
    <phoneticPr fontId="10"/>
  </si>
  <si>
    <t>さいたま市浦和区</t>
    <phoneticPr fontId="10"/>
  </si>
  <si>
    <t>仲町2-4-1</t>
    <phoneticPr fontId="10"/>
  </si>
  <si>
    <t>浦和NEビル1階</t>
    <phoneticPr fontId="10"/>
  </si>
  <si>
    <t>048-764-8445</t>
    <phoneticPr fontId="10"/>
  </si>
  <si>
    <t>高品質3層マスク(サージカルマスク)2,000枚</t>
    <rPh sb="0" eb="3">
      <t>コウヒンシツ</t>
    </rPh>
    <rPh sb="4" eb="5">
      <t>ソウ</t>
    </rPh>
    <rPh sb="23" eb="24">
      <t>マイ</t>
    </rPh>
    <phoneticPr fontId="10"/>
  </si>
  <si>
    <t>銀行振込</t>
  </si>
  <si>
    <t>HAN</t>
    <phoneticPr fontId="10"/>
  </si>
  <si>
    <t>株式会社サジェスコム</t>
    <rPh sb="0" eb="4">
      <t>カブシキガイシャ</t>
    </rPh>
    <phoneticPr fontId="10"/>
  </si>
  <si>
    <t>渋川中央病院</t>
    <rPh sb="0" eb="2">
      <t>シブカワ</t>
    </rPh>
    <rPh sb="2" eb="4">
      <t>チュウオウ</t>
    </rPh>
    <rPh sb="4" eb="6">
      <t>ビョウイン</t>
    </rPh>
    <phoneticPr fontId="10"/>
  </si>
  <si>
    <t>株式会社かに道楽</t>
    <rPh sb="0" eb="4">
      <t>カブシキガイシャ</t>
    </rPh>
    <rPh sb="6" eb="8">
      <t>ドウラク</t>
    </rPh>
    <phoneticPr fontId="10"/>
  </si>
  <si>
    <t>大下</t>
    <rPh sb="0" eb="2">
      <t>オオシタ</t>
    </rPh>
    <phoneticPr fontId="10"/>
  </si>
  <si>
    <t>542-0086</t>
    <phoneticPr fontId="10"/>
  </si>
  <si>
    <t>大阪府</t>
    <rPh sb="0" eb="3">
      <t>オオサカフ</t>
    </rPh>
    <phoneticPr fontId="10"/>
  </si>
  <si>
    <t>大阪市中央区</t>
    <rPh sb="0" eb="3">
      <t>オオサカシ</t>
    </rPh>
    <rPh sb="3" eb="6">
      <t>チュウオウク</t>
    </rPh>
    <phoneticPr fontId="10"/>
  </si>
  <si>
    <t>西心斎橋2-9-16</t>
    <rPh sb="0" eb="1">
      <t>ニシ</t>
    </rPh>
    <rPh sb="1" eb="4">
      <t>シンサイバシ</t>
    </rPh>
    <phoneticPr fontId="10"/>
  </si>
  <si>
    <t>綱元別館5階</t>
    <rPh sb="0" eb="1">
      <t>ツナ</t>
    </rPh>
    <rPh sb="1" eb="2">
      <t>ゲン</t>
    </rPh>
    <rPh sb="2" eb="4">
      <t>ベッカン</t>
    </rPh>
    <rPh sb="5" eb="6">
      <t>カイ</t>
    </rPh>
    <phoneticPr fontId="10"/>
  </si>
  <si>
    <t>06-6211-4506</t>
    <phoneticPr fontId="10"/>
  </si>
  <si>
    <t>株式会社plantfarmjapan</t>
    <phoneticPr fontId="10"/>
  </si>
  <si>
    <t>北海道フーズ輸送株式会社</t>
    <phoneticPr fontId="10"/>
  </si>
  <si>
    <t>株式会社DNP包装</t>
    <rPh sb="0" eb="4">
      <t>カブシキガイシャ</t>
    </rPh>
    <phoneticPr fontId="10"/>
  </si>
  <si>
    <t>設備課</t>
    <phoneticPr fontId="10"/>
  </si>
  <si>
    <t>田沢</t>
    <rPh sb="0" eb="2">
      <t>タザワ</t>
    </rPh>
    <phoneticPr fontId="10"/>
  </si>
  <si>
    <t>115-0044</t>
    <phoneticPr fontId="10"/>
  </si>
  <si>
    <t>北区</t>
    <rPh sb="0" eb="2">
      <t>キタク</t>
    </rPh>
    <phoneticPr fontId="10"/>
  </si>
  <si>
    <t>赤羽南2-10-25</t>
    <rPh sb="0" eb="2">
      <t>アカバネ</t>
    </rPh>
    <rPh sb="2" eb="3">
      <t>ミナミ</t>
    </rPh>
    <phoneticPr fontId="10"/>
  </si>
  <si>
    <t>03-3903-8906</t>
    <phoneticPr fontId="10"/>
  </si>
  <si>
    <t>竹下宏美</t>
    <phoneticPr fontId="10"/>
  </si>
  <si>
    <t>株式会社ST &amp; Company</t>
    <phoneticPr fontId="10"/>
  </si>
  <si>
    <t>橋本</t>
    <phoneticPr fontId="10"/>
  </si>
  <si>
    <t>真</t>
    <phoneticPr fontId="10"/>
  </si>
  <si>
    <t>141-0022</t>
    <phoneticPr fontId="10"/>
  </si>
  <si>
    <t>品川区</t>
    <rPh sb="0" eb="3">
      <t>シナガワク</t>
    </rPh>
    <phoneticPr fontId="10"/>
  </si>
  <si>
    <t>東五反田1-21-13</t>
    <phoneticPr fontId="10"/>
  </si>
  <si>
    <t>ファーストスクエア五反田2F</t>
    <phoneticPr fontId="10"/>
  </si>
  <si>
    <t>03-6450-3849</t>
    <phoneticPr fontId="10"/>
  </si>
  <si>
    <t>田鶴</t>
    <phoneticPr fontId="10"/>
  </si>
  <si>
    <t>大道</t>
    <phoneticPr fontId="10"/>
  </si>
  <si>
    <t>株式会社　モリタケ				
〒１４０－００３１				
東京都品川区西五反田７－１６－３
東京モリスビル第10　　５F			
TEL　０３－３４９０－６８６８（代表FAX　０３－３４９０－１４６６		
発注者 森竹　康雄</t>
    <phoneticPr fontId="3"/>
  </si>
  <si>
    <t>坂本</t>
    <rPh sb="0" eb="2">
      <t>サカモト</t>
    </rPh>
    <phoneticPr fontId="3"/>
  </si>
  <si>
    <t>国民生活センター</t>
    <rPh sb="0" eb="2">
      <t>コクミン</t>
    </rPh>
    <rPh sb="2" eb="4">
      <t>セイカツ</t>
    </rPh>
    <phoneticPr fontId="3"/>
  </si>
  <si>
    <t>326-0822</t>
    <phoneticPr fontId="3"/>
  </si>
  <si>
    <t>栃木県</t>
    <rPh sb="0" eb="3">
      <t>トチギケン</t>
    </rPh>
    <phoneticPr fontId="3"/>
  </si>
  <si>
    <t>足利市</t>
    <rPh sb="0" eb="3">
      <t>アシカガシ</t>
    </rPh>
    <phoneticPr fontId="3"/>
  </si>
  <si>
    <t>田中町914</t>
    <rPh sb="0" eb="2">
      <t>タナカ</t>
    </rPh>
    <rPh sb="2" eb="3">
      <t>マチ</t>
    </rPh>
    <phoneticPr fontId="3"/>
  </si>
  <si>
    <t>学校法人小百合学園</t>
    <rPh sb="0" eb="2">
      <t>ガッコウ</t>
    </rPh>
    <rPh sb="2" eb="4">
      <t>ホウジン</t>
    </rPh>
    <rPh sb="4" eb="7">
      <t>サユリ</t>
    </rPh>
    <rPh sb="7" eb="9">
      <t>ガクエン</t>
    </rPh>
    <phoneticPr fontId="10"/>
  </si>
  <si>
    <t>090-1811-8128</t>
    <phoneticPr fontId="3"/>
  </si>
  <si>
    <t>株式会社メイク・オーバー</t>
    <rPh sb="0" eb="4">
      <t>カブシキガイシャ</t>
    </rPh>
    <phoneticPr fontId="3"/>
  </si>
  <si>
    <t>株式会社東興</t>
    <rPh sb="0" eb="4">
      <t>カブシキガイシャ</t>
    </rPh>
    <rPh sb="4" eb="5">
      <t>ヒガシ</t>
    </rPh>
    <rPh sb="5" eb="6">
      <t>オコ</t>
    </rPh>
    <phoneticPr fontId="3"/>
  </si>
  <si>
    <t>経理</t>
    <rPh sb="0" eb="2">
      <t>ケイリ</t>
    </rPh>
    <phoneticPr fontId="3"/>
  </si>
  <si>
    <t>大石</t>
    <rPh sb="0" eb="2">
      <t>オオイシ</t>
    </rPh>
    <phoneticPr fontId="3"/>
  </si>
  <si>
    <t>直幸</t>
    <rPh sb="0" eb="2">
      <t>ナオユキ</t>
    </rPh>
    <phoneticPr fontId="3"/>
  </si>
  <si>
    <t>432-8038</t>
    <phoneticPr fontId="3"/>
  </si>
  <si>
    <t>静岡県</t>
    <rPh sb="0" eb="3">
      <t>シズオカケン</t>
    </rPh>
    <phoneticPr fontId="3"/>
  </si>
  <si>
    <t>浜松市中区</t>
    <rPh sb="0" eb="3">
      <t>ハママツシ</t>
    </rPh>
    <rPh sb="3" eb="5">
      <t>ナカク</t>
    </rPh>
    <phoneticPr fontId="3"/>
  </si>
  <si>
    <t>西伊場町57-1</t>
    <rPh sb="0" eb="4">
      <t>ニシイバチョウ</t>
    </rPh>
    <phoneticPr fontId="3"/>
  </si>
  <si>
    <t>053-453-1050</t>
    <phoneticPr fontId="3"/>
  </si>
  <si>
    <t>中村</t>
    <rPh sb="0" eb="2">
      <t>ナカムラ</t>
    </rPh>
    <phoneticPr fontId="3"/>
  </si>
  <si>
    <t>単価（税込）</t>
    <rPh sb="4" eb="5">
      <t>コ</t>
    </rPh>
    <phoneticPr fontId="3"/>
  </si>
  <si>
    <t>〒432-8038 静岡県浜松市中区西伊場町57-1</t>
    <rPh sb="10" eb="13">
      <t>シズオカケン</t>
    </rPh>
    <rPh sb="13" eb="16">
      <t>ハママツシ</t>
    </rPh>
    <rPh sb="16" eb="18">
      <t>ナカク</t>
    </rPh>
    <rPh sb="18" eb="22">
      <t>ニシイバチョウ</t>
    </rPh>
    <phoneticPr fontId="3"/>
  </si>
  <si>
    <t>大石直幸</t>
    <rPh sb="0" eb="2">
      <t>オオイシ</t>
    </rPh>
    <rPh sb="2" eb="4">
      <t>ナオユキ</t>
    </rPh>
    <phoneticPr fontId="3"/>
  </si>
  <si>
    <t>〒326-0822 栃木県足利市田中町914</t>
    <rPh sb="10" eb="13">
      <t>トチギケン</t>
    </rPh>
    <rPh sb="13" eb="16">
      <t>アシカガシ</t>
    </rPh>
    <rPh sb="16" eb="18">
      <t>タナカ</t>
    </rPh>
    <rPh sb="18" eb="19">
      <t>マチ</t>
    </rPh>
    <phoneticPr fontId="3"/>
  </si>
  <si>
    <t>学校法人 小百合学園</t>
    <rPh sb="0" eb="2">
      <t>ガッコウ</t>
    </rPh>
    <rPh sb="2" eb="4">
      <t>ホウジン</t>
    </rPh>
    <rPh sb="5" eb="8">
      <t>サユリ</t>
    </rPh>
    <rPh sb="8" eb="10">
      <t>ガクエン</t>
    </rPh>
    <phoneticPr fontId="3"/>
  </si>
  <si>
    <t>田鶴大道</t>
    <rPh sb="0" eb="2">
      <t>タヅル</t>
    </rPh>
    <rPh sb="2" eb="3">
      <t>オオ</t>
    </rPh>
    <rPh sb="3" eb="4">
      <t>ミチ</t>
    </rPh>
    <phoneticPr fontId="3"/>
  </si>
  <si>
    <t xml:space="preserve"> </t>
    <phoneticPr fontId="3"/>
  </si>
  <si>
    <t>〒542-0086 大阪市中央区心斎橋2-9-16 綱元別館5階</t>
    <rPh sb="10" eb="13">
      <t>オオサカシ</t>
    </rPh>
    <rPh sb="13" eb="16">
      <t>チュウオウク</t>
    </rPh>
    <rPh sb="16" eb="19">
      <t>シンサイバシ</t>
    </rPh>
    <rPh sb="26" eb="27">
      <t>ツナ</t>
    </rPh>
    <rPh sb="27" eb="28">
      <t>ゲン</t>
    </rPh>
    <rPh sb="28" eb="29">
      <t>ベツ</t>
    </rPh>
    <rPh sb="29" eb="30">
      <t>ヤカタ</t>
    </rPh>
    <rPh sb="31" eb="32">
      <t>カイ</t>
    </rPh>
    <phoneticPr fontId="3"/>
  </si>
  <si>
    <t>株式会社かに道楽</t>
    <rPh sb="0" eb="4">
      <t>カブシキガイシャ</t>
    </rPh>
    <rPh sb="6" eb="8">
      <t>ドウラク</t>
    </rPh>
    <phoneticPr fontId="3"/>
  </si>
  <si>
    <t>大下政好</t>
    <rPh sb="0" eb="2">
      <t>オオシタ</t>
    </rPh>
    <rPh sb="2" eb="4">
      <t>マサヨシ</t>
    </rPh>
    <phoneticPr fontId="3"/>
  </si>
  <si>
    <t>06-6211-4506</t>
    <phoneticPr fontId="3"/>
  </si>
  <si>
    <t>増田</t>
    <rPh sb="0" eb="2">
      <t>マスダ</t>
    </rPh>
    <phoneticPr fontId="3"/>
  </si>
  <si>
    <t>武元</t>
    <rPh sb="0" eb="2">
      <t>タケモト</t>
    </rPh>
    <phoneticPr fontId="3"/>
  </si>
  <si>
    <t>環境省</t>
    <rPh sb="0" eb="3">
      <t>カンキョウショウ</t>
    </rPh>
    <phoneticPr fontId="3"/>
  </si>
  <si>
    <t xml:space="preserve">063-0828 </t>
  </si>
  <si>
    <t>北海道</t>
    <rPh sb="0" eb="3">
      <t>ホッカイドウ</t>
    </rPh>
    <phoneticPr fontId="3"/>
  </si>
  <si>
    <t xml:space="preserve">札幌市西区 </t>
  </si>
  <si>
    <t xml:space="preserve">発寒8条11丁目2番43号   </t>
  </si>
  <si>
    <t>011-662-9451</t>
  </si>
  <si>
    <t>011-662-9451</t>
    <phoneticPr fontId="3"/>
  </si>
  <si>
    <t>総務部</t>
    <rPh sb="0" eb="2">
      <t>ソウム</t>
    </rPh>
    <rPh sb="2" eb="3">
      <t>ブ</t>
    </rPh>
    <phoneticPr fontId="3"/>
  </si>
  <si>
    <t>ナオエ</t>
  </si>
  <si>
    <t>〒063-0828 北海道札幌市西区発寒8条11丁目2番43号   総務部 TEL:011-662-9451</t>
    <phoneticPr fontId="3"/>
  </si>
  <si>
    <t>ナオエ様</t>
    <rPh sb="3" eb="4">
      <t>サマ</t>
    </rPh>
    <phoneticPr fontId="3"/>
  </si>
  <si>
    <t>じゃぱん亭</t>
    <phoneticPr fontId="10"/>
  </si>
  <si>
    <t>北海道庁</t>
    <rPh sb="0" eb="4">
      <t>ホッカイドウチョウ</t>
    </rPh>
    <phoneticPr fontId="3"/>
  </si>
  <si>
    <t>鈴木</t>
    <rPh sb="0" eb="2">
      <t>スズキ</t>
    </rPh>
    <phoneticPr fontId="3"/>
  </si>
  <si>
    <t>直道</t>
    <rPh sb="0" eb="2">
      <t>ナオミチ</t>
    </rPh>
    <phoneticPr fontId="3"/>
  </si>
  <si>
    <t>060-8588</t>
    <phoneticPr fontId="3"/>
  </si>
  <si>
    <t>北海道</t>
    <rPh sb="0" eb="3">
      <t>ホッカイドウ</t>
    </rPh>
    <phoneticPr fontId="3"/>
  </si>
  <si>
    <t>札幌市中央区</t>
    <phoneticPr fontId="3"/>
  </si>
  <si>
    <t>北3条西6丁目</t>
    <phoneticPr fontId="3"/>
  </si>
  <si>
    <t>011-231-4111</t>
    <phoneticPr fontId="3"/>
  </si>
  <si>
    <t>青森県庁</t>
    <rPh sb="0" eb="2">
      <t>アオモリ</t>
    </rPh>
    <rPh sb="2" eb="4">
      <t>ケンチョウ</t>
    </rPh>
    <phoneticPr fontId="3"/>
  </si>
  <si>
    <t>三村</t>
    <rPh sb="0" eb="2">
      <t>ミムラ</t>
    </rPh>
    <phoneticPr fontId="3"/>
  </si>
  <si>
    <t>申吾</t>
    <phoneticPr fontId="3"/>
  </si>
  <si>
    <t>030-8570</t>
    <phoneticPr fontId="3"/>
  </si>
  <si>
    <t>青森県</t>
    <phoneticPr fontId="3"/>
  </si>
  <si>
    <t>青森市</t>
    <phoneticPr fontId="3"/>
  </si>
  <si>
    <t>長島1-1-1</t>
    <phoneticPr fontId="3"/>
  </si>
  <si>
    <t>017-722-1111</t>
    <phoneticPr fontId="3"/>
  </si>
  <si>
    <t>岩手県庁</t>
    <rPh sb="0" eb="2">
      <t>イワテ</t>
    </rPh>
    <rPh sb="2" eb="4">
      <t>ケンチョウ</t>
    </rPh>
    <phoneticPr fontId="3"/>
  </si>
  <si>
    <t>達増</t>
    <rPh sb="0" eb="2">
      <t>タツマス</t>
    </rPh>
    <phoneticPr fontId="3"/>
  </si>
  <si>
    <t>拓也</t>
    <rPh sb="0" eb="2">
      <t>タクヤ</t>
    </rPh>
    <phoneticPr fontId="3"/>
  </si>
  <si>
    <t>020-8570</t>
    <phoneticPr fontId="3"/>
  </si>
  <si>
    <t>岩手県</t>
    <phoneticPr fontId="3"/>
  </si>
  <si>
    <t>盛岡市</t>
    <phoneticPr fontId="3"/>
  </si>
  <si>
    <t>内丸10-1</t>
    <phoneticPr fontId="3"/>
  </si>
  <si>
    <t>019-651-3111</t>
    <phoneticPr fontId="3"/>
  </si>
  <si>
    <t>宮城県庁</t>
    <rPh sb="0" eb="2">
      <t>ミヤギ</t>
    </rPh>
    <rPh sb="2" eb="4">
      <t>ケンチョウ</t>
    </rPh>
    <phoneticPr fontId="3"/>
  </si>
  <si>
    <t>村井</t>
    <phoneticPr fontId="3"/>
  </si>
  <si>
    <t>嘉浩</t>
    <phoneticPr fontId="3"/>
  </si>
  <si>
    <t>980-8570</t>
    <phoneticPr fontId="3"/>
  </si>
  <si>
    <t>宮城県</t>
    <phoneticPr fontId="3"/>
  </si>
  <si>
    <t>仙台市青葉区</t>
    <phoneticPr fontId="3"/>
  </si>
  <si>
    <t>本町3-8-1</t>
    <phoneticPr fontId="3"/>
  </si>
  <si>
    <t>022-211-2111</t>
    <phoneticPr fontId="3"/>
  </si>
  <si>
    <t>秋田県庁</t>
    <rPh sb="0" eb="2">
      <t>アキタ</t>
    </rPh>
    <rPh sb="2" eb="4">
      <t>ケンチョウ</t>
    </rPh>
    <phoneticPr fontId="3"/>
  </si>
  <si>
    <t xml:space="preserve">佐竹 </t>
    <phoneticPr fontId="3"/>
  </si>
  <si>
    <t>敬久</t>
    <phoneticPr fontId="3"/>
  </si>
  <si>
    <t>010-8570</t>
    <phoneticPr fontId="3"/>
  </si>
  <si>
    <t>秋田県</t>
    <phoneticPr fontId="3"/>
  </si>
  <si>
    <t>秋田市</t>
    <phoneticPr fontId="3"/>
  </si>
  <si>
    <t>山王4-1-1</t>
    <phoneticPr fontId="3"/>
  </si>
  <si>
    <t>018-860-1111</t>
    <phoneticPr fontId="3"/>
  </si>
  <si>
    <t>山形県庁</t>
    <rPh sb="0" eb="2">
      <t>ヤマガタ</t>
    </rPh>
    <rPh sb="2" eb="4">
      <t>ケンチョウ</t>
    </rPh>
    <phoneticPr fontId="3"/>
  </si>
  <si>
    <t xml:space="preserve">吉村 </t>
    <phoneticPr fontId="3"/>
  </si>
  <si>
    <t>美栄子</t>
    <phoneticPr fontId="3"/>
  </si>
  <si>
    <t>990-8570</t>
    <phoneticPr fontId="3"/>
  </si>
  <si>
    <t>山形県</t>
    <phoneticPr fontId="3"/>
  </si>
  <si>
    <t>山形市</t>
    <phoneticPr fontId="3"/>
  </si>
  <si>
    <t>松波2-8-1</t>
    <phoneticPr fontId="3"/>
  </si>
  <si>
    <t>023-630-2211</t>
    <phoneticPr fontId="3"/>
  </si>
  <si>
    <t>福島県庁</t>
    <rPh sb="0" eb="2">
      <t>フクシマ</t>
    </rPh>
    <rPh sb="2" eb="4">
      <t>ケンチョウ</t>
    </rPh>
    <phoneticPr fontId="3"/>
  </si>
  <si>
    <t xml:space="preserve">内堀 </t>
    <phoneticPr fontId="3"/>
  </si>
  <si>
    <t>雅雄</t>
    <phoneticPr fontId="3"/>
  </si>
  <si>
    <t>960-8670</t>
    <phoneticPr fontId="3"/>
  </si>
  <si>
    <t>福島県</t>
    <phoneticPr fontId="3"/>
  </si>
  <si>
    <t>福島市</t>
    <phoneticPr fontId="3"/>
  </si>
  <si>
    <t>杉妻町2-16</t>
    <phoneticPr fontId="3"/>
  </si>
  <si>
    <t>024-521-1111</t>
    <phoneticPr fontId="3"/>
  </si>
  <si>
    <t>茨城県庁</t>
    <rPh sb="0" eb="2">
      <t>イバラキ</t>
    </rPh>
    <rPh sb="2" eb="4">
      <t>ケンチョウ</t>
    </rPh>
    <phoneticPr fontId="3"/>
  </si>
  <si>
    <t xml:space="preserve">大井川 </t>
    <phoneticPr fontId="3"/>
  </si>
  <si>
    <t>和彦</t>
    <phoneticPr fontId="3"/>
  </si>
  <si>
    <t>310-8555</t>
    <phoneticPr fontId="3"/>
  </si>
  <si>
    <t>茨城県</t>
    <phoneticPr fontId="3"/>
  </si>
  <si>
    <t>水戸市</t>
    <phoneticPr fontId="3"/>
  </si>
  <si>
    <t>笠原町978-6</t>
    <phoneticPr fontId="3"/>
  </si>
  <si>
    <t>029-301-1111</t>
    <phoneticPr fontId="3"/>
  </si>
  <si>
    <t>栃木県庁</t>
    <rPh sb="0" eb="2">
      <t>トチギ</t>
    </rPh>
    <rPh sb="2" eb="4">
      <t>ケンチョウ</t>
    </rPh>
    <phoneticPr fontId="3"/>
  </si>
  <si>
    <t xml:space="preserve">福田 </t>
    <phoneticPr fontId="3"/>
  </si>
  <si>
    <t>富一</t>
    <phoneticPr fontId="3"/>
  </si>
  <si>
    <t>320-8501</t>
    <phoneticPr fontId="3"/>
  </si>
  <si>
    <t>栃木県</t>
    <phoneticPr fontId="3"/>
  </si>
  <si>
    <t>宇都宮市</t>
    <phoneticPr fontId="3"/>
  </si>
  <si>
    <t>塙田1-1-20</t>
    <phoneticPr fontId="3"/>
  </si>
  <si>
    <t>028-623-2323</t>
    <phoneticPr fontId="3"/>
  </si>
  <si>
    <t>群馬県庁</t>
    <rPh sb="0" eb="2">
      <t>グンマ</t>
    </rPh>
    <rPh sb="2" eb="4">
      <t>ケンチョウ</t>
    </rPh>
    <phoneticPr fontId="3"/>
  </si>
  <si>
    <t xml:space="preserve">山本 </t>
    <phoneticPr fontId="3"/>
  </si>
  <si>
    <t>一太</t>
    <phoneticPr fontId="3"/>
  </si>
  <si>
    <t>371-8570</t>
    <phoneticPr fontId="3"/>
  </si>
  <si>
    <t>群馬県</t>
    <phoneticPr fontId="3"/>
  </si>
  <si>
    <t>前橋市</t>
    <phoneticPr fontId="3"/>
  </si>
  <si>
    <t>大手町1-1-1</t>
    <phoneticPr fontId="3"/>
  </si>
  <si>
    <t>027-223-1111</t>
    <phoneticPr fontId="3"/>
  </si>
  <si>
    <t>埼玉県庁</t>
    <rPh sb="0" eb="2">
      <t>サイタマ</t>
    </rPh>
    <rPh sb="2" eb="4">
      <t>ケンチョウ</t>
    </rPh>
    <phoneticPr fontId="3"/>
  </si>
  <si>
    <t>大野</t>
    <phoneticPr fontId="3"/>
  </si>
  <si>
    <t>元裕</t>
    <phoneticPr fontId="3"/>
  </si>
  <si>
    <t>330-9301</t>
    <phoneticPr fontId="3"/>
  </si>
  <si>
    <t>埼玉県</t>
    <phoneticPr fontId="3"/>
  </si>
  <si>
    <t>さいたま市浦和区</t>
    <phoneticPr fontId="3"/>
  </si>
  <si>
    <t>高砂3-15-1</t>
    <phoneticPr fontId="3"/>
  </si>
  <si>
    <t>048-824-2111</t>
    <phoneticPr fontId="3"/>
  </si>
  <si>
    <t>千葉県庁</t>
    <rPh sb="0" eb="2">
      <t>チバ</t>
    </rPh>
    <rPh sb="2" eb="4">
      <t>ケンチョウ</t>
    </rPh>
    <phoneticPr fontId="3"/>
  </si>
  <si>
    <t xml:space="preserve">森田 </t>
    <phoneticPr fontId="3"/>
  </si>
  <si>
    <t>健作</t>
    <phoneticPr fontId="3"/>
  </si>
  <si>
    <t>260-8667</t>
    <phoneticPr fontId="3"/>
  </si>
  <si>
    <t>千葉県</t>
    <phoneticPr fontId="3"/>
  </si>
  <si>
    <t>千葉市中央区1</t>
    <phoneticPr fontId="3"/>
  </si>
  <si>
    <t>市場町1-1</t>
    <phoneticPr fontId="3"/>
  </si>
  <si>
    <t>043-223-2110</t>
    <phoneticPr fontId="3"/>
  </si>
  <si>
    <t>東京都庁</t>
    <rPh sb="0" eb="2">
      <t>トウキョウ</t>
    </rPh>
    <rPh sb="2" eb="4">
      <t>トチョウ</t>
    </rPh>
    <phoneticPr fontId="3"/>
  </si>
  <si>
    <t>小池</t>
    <phoneticPr fontId="3"/>
  </si>
  <si>
    <t>百合子</t>
    <phoneticPr fontId="3"/>
  </si>
  <si>
    <t>163-8001</t>
    <phoneticPr fontId="3"/>
  </si>
  <si>
    <t>東京都</t>
    <phoneticPr fontId="3"/>
  </si>
  <si>
    <t>新宿区</t>
    <phoneticPr fontId="3"/>
  </si>
  <si>
    <t>西新宿2-8-1</t>
    <phoneticPr fontId="3"/>
  </si>
  <si>
    <t>03-5321-1111</t>
    <phoneticPr fontId="3"/>
  </si>
  <si>
    <t>神奈川県庁</t>
    <rPh sb="0" eb="3">
      <t>カナガワ</t>
    </rPh>
    <rPh sb="3" eb="5">
      <t>ケンチョウ</t>
    </rPh>
    <phoneticPr fontId="3"/>
  </si>
  <si>
    <t>黒岩</t>
    <phoneticPr fontId="3"/>
  </si>
  <si>
    <t>祐治</t>
    <phoneticPr fontId="3"/>
  </si>
  <si>
    <t>新潟県庁</t>
    <rPh sb="0" eb="2">
      <t>ニイガタ</t>
    </rPh>
    <rPh sb="2" eb="4">
      <t>ケンチョウ</t>
    </rPh>
    <phoneticPr fontId="3"/>
  </si>
  <si>
    <t>231-8588</t>
    <phoneticPr fontId="3"/>
  </si>
  <si>
    <t>神奈川県</t>
    <phoneticPr fontId="3"/>
  </si>
  <si>
    <t>横浜市中区</t>
    <phoneticPr fontId="3"/>
  </si>
  <si>
    <t>日本大通1</t>
    <phoneticPr fontId="3"/>
  </si>
  <si>
    <t>045-210-1111</t>
    <phoneticPr fontId="3"/>
  </si>
  <si>
    <t xml:space="preserve">花角 </t>
    <phoneticPr fontId="3"/>
  </si>
  <si>
    <t>英世</t>
    <phoneticPr fontId="3"/>
  </si>
  <si>
    <t>950-8570</t>
    <phoneticPr fontId="3"/>
  </si>
  <si>
    <t>新潟県</t>
    <phoneticPr fontId="3"/>
  </si>
  <si>
    <t>新潟市中央区</t>
    <phoneticPr fontId="3"/>
  </si>
  <si>
    <t>新光町4-1</t>
    <phoneticPr fontId="3"/>
  </si>
  <si>
    <t>025-285-5511</t>
    <phoneticPr fontId="3"/>
  </si>
  <si>
    <t>富山県庁</t>
    <rPh sb="0" eb="2">
      <t>トヤマ</t>
    </rPh>
    <rPh sb="2" eb="4">
      <t>ケンチョウ</t>
    </rPh>
    <phoneticPr fontId="3"/>
  </si>
  <si>
    <t xml:space="preserve">石井 </t>
    <phoneticPr fontId="3"/>
  </si>
  <si>
    <t>隆一</t>
    <phoneticPr fontId="3"/>
  </si>
  <si>
    <t>930-8501</t>
    <phoneticPr fontId="3"/>
  </si>
  <si>
    <t>富山県</t>
    <phoneticPr fontId="3"/>
  </si>
  <si>
    <t>富山市</t>
    <phoneticPr fontId="3"/>
  </si>
  <si>
    <t>新総曲輪1-7</t>
    <phoneticPr fontId="3"/>
  </si>
  <si>
    <t>076-431-4111</t>
    <phoneticPr fontId="3"/>
  </si>
  <si>
    <t>石川県庁</t>
    <rPh sb="0" eb="2">
      <t>イシカワ</t>
    </rPh>
    <rPh sb="2" eb="4">
      <t>ケンチョウ</t>
    </rPh>
    <phoneticPr fontId="3"/>
  </si>
  <si>
    <t>谷本</t>
    <phoneticPr fontId="3"/>
  </si>
  <si>
    <t>正憲</t>
    <phoneticPr fontId="3"/>
  </si>
  <si>
    <t>920-8580</t>
    <phoneticPr fontId="3"/>
  </si>
  <si>
    <t>石川県</t>
    <phoneticPr fontId="3"/>
  </si>
  <si>
    <t>金沢市</t>
    <phoneticPr fontId="3"/>
  </si>
  <si>
    <t>鞍月1-1</t>
    <phoneticPr fontId="3"/>
  </si>
  <si>
    <t>076-225-1111</t>
    <phoneticPr fontId="3"/>
  </si>
  <si>
    <t>福井県庁</t>
    <rPh sb="0" eb="2">
      <t>フクイ</t>
    </rPh>
    <rPh sb="2" eb="4">
      <t>ケンチョウ</t>
    </rPh>
    <phoneticPr fontId="3"/>
  </si>
  <si>
    <t xml:space="preserve">杉本 </t>
    <phoneticPr fontId="3"/>
  </si>
  <si>
    <t>達治</t>
    <phoneticPr fontId="3"/>
  </si>
  <si>
    <t>910-8580</t>
    <phoneticPr fontId="3"/>
  </si>
  <si>
    <t>福井県</t>
    <phoneticPr fontId="3"/>
  </si>
  <si>
    <t>福井市</t>
    <phoneticPr fontId="3"/>
  </si>
  <si>
    <t>大手3-17-1</t>
    <phoneticPr fontId="3"/>
  </si>
  <si>
    <t>0776-21-1111</t>
    <phoneticPr fontId="3"/>
  </si>
  <si>
    <t>山梨県庁</t>
    <rPh sb="0" eb="2">
      <t>ヤマナシ</t>
    </rPh>
    <rPh sb="2" eb="4">
      <t>ケンチョウ</t>
    </rPh>
    <phoneticPr fontId="3"/>
  </si>
  <si>
    <t>長崎</t>
    <phoneticPr fontId="3"/>
  </si>
  <si>
    <t>幸太郎</t>
    <phoneticPr fontId="3"/>
  </si>
  <si>
    <t>400-8501</t>
    <phoneticPr fontId="3"/>
  </si>
  <si>
    <t>山梨県</t>
    <phoneticPr fontId="3"/>
  </si>
  <si>
    <t>甲府市</t>
    <phoneticPr fontId="3"/>
  </si>
  <si>
    <t>丸の内1-6-1</t>
    <phoneticPr fontId="3"/>
  </si>
  <si>
    <t>055-237-1111</t>
    <phoneticPr fontId="3"/>
  </si>
  <si>
    <t>長野県庁</t>
    <rPh sb="0" eb="2">
      <t>ナガノ</t>
    </rPh>
    <rPh sb="2" eb="4">
      <t>ケンチョウ</t>
    </rPh>
    <phoneticPr fontId="3"/>
  </si>
  <si>
    <t xml:space="preserve">阿部 </t>
    <phoneticPr fontId="3"/>
  </si>
  <si>
    <t>守一</t>
    <phoneticPr fontId="3"/>
  </si>
  <si>
    <t>380-8570</t>
    <phoneticPr fontId="3"/>
  </si>
  <si>
    <t>長野県</t>
    <phoneticPr fontId="3"/>
  </si>
  <si>
    <t>長野市</t>
    <phoneticPr fontId="3"/>
  </si>
  <si>
    <t>大字南長野字幅下692-2</t>
    <phoneticPr fontId="3"/>
  </si>
  <si>
    <t>026-232-0111</t>
    <phoneticPr fontId="3"/>
  </si>
  <si>
    <t>岐阜県庁</t>
    <rPh sb="0" eb="2">
      <t>ギフ</t>
    </rPh>
    <rPh sb="2" eb="4">
      <t>ケンチョウ</t>
    </rPh>
    <phoneticPr fontId="3"/>
  </si>
  <si>
    <t xml:space="preserve">古田 </t>
    <phoneticPr fontId="3"/>
  </si>
  <si>
    <t>肇</t>
    <phoneticPr fontId="3"/>
  </si>
  <si>
    <t>500-8570</t>
    <phoneticPr fontId="3"/>
  </si>
  <si>
    <t>岐阜県</t>
    <phoneticPr fontId="3"/>
  </si>
  <si>
    <t>岐阜市</t>
    <phoneticPr fontId="3"/>
  </si>
  <si>
    <t>薮田南2-1-1</t>
    <phoneticPr fontId="3"/>
  </si>
  <si>
    <t>058-272-1111</t>
    <phoneticPr fontId="3"/>
  </si>
  <si>
    <t>静岡県庁</t>
    <rPh sb="0" eb="3">
      <t>シズオカケン</t>
    </rPh>
    <rPh sb="3" eb="4">
      <t>チョウ</t>
    </rPh>
    <phoneticPr fontId="3"/>
  </si>
  <si>
    <t xml:space="preserve">川勝 </t>
    <phoneticPr fontId="3"/>
  </si>
  <si>
    <t>平太</t>
    <phoneticPr fontId="3"/>
  </si>
  <si>
    <t>420-8601</t>
    <phoneticPr fontId="3"/>
  </si>
  <si>
    <t>静岡県</t>
    <phoneticPr fontId="3"/>
  </si>
  <si>
    <t>静岡市葵区</t>
    <phoneticPr fontId="3"/>
  </si>
  <si>
    <t>追手町9-6</t>
    <phoneticPr fontId="3"/>
  </si>
  <si>
    <t>054-221-2455</t>
    <phoneticPr fontId="3"/>
  </si>
  <si>
    <t>愛知県庁</t>
    <rPh sb="0" eb="2">
      <t>アイチ</t>
    </rPh>
    <rPh sb="2" eb="4">
      <t>ケンチョウ</t>
    </rPh>
    <phoneticPr fontId="3"/>
  </si>
  <si>
    <t xml:space="preserve">大村 </t>
    <phoneticPr fontId="3"/>
  </si>
  <si>
    <t>秀章</t>
    <phoneticPr fontId="3"/>
  </si>
  <si>
    <t>460-8501</t>
    <phoneticPr fontId="3"/>
  </si>
  <si>
    <t>愛知県</t>
    <phoneticPr fontId="3"/>
  </si>
  <si>
    <t>名古屋市中区</t>
    <phoneticPr fontId="3"/>
  </si>
  <si>
    <t>三の丸3-1-2</t>
    <phoneticPr fontId="3"/>
  </si>
  <si>
    <t>052-961-2111</t>
    <phoneticPr fontId="3"/>
  </si>
  <si>
    <t>三重県庁</t>
    <rPh sb="0" eb="2">
      <t>ミエ</t>
    </rPh>
    <rPh sb="2" eb="4">
      <t>ケンチョウ</t>
    </rPh>
    <phoneticPr fontId="3"/>
  </si>
  <si>
    <t xml:space="preserve">鈴木 </t>
    <phoneticPr fontId="3"/>
  </si>
  <si>
    <t>英敬</t>
    <phoneticPr fontId="3"/>
  </si>
  <si>
    <t>514-8570</t>
    <phoneticPr fontId="3"/>
  </si>
  <si>
    <t>三重県</t>
    <phoneticPr fontId="3"/>
  </si>
  <si>
    <t>津市</t>
    <phoneticPr fontId="3"/>
  </si>
  <si>
    <t>広明町13番地</t>
    <phoneticPr fontId="3"/>
  </si>
  <si>
    <t>059-224-3070</t>
    <phoneticPr fontId="3"/>
  </si>
  <si>
    <t>滋賀県庁</t>
    <rPh sb="0" eb="2">
      <t>シガ</t>
    </rPh>
    <rPh sb="2" eb="4">
      <t>ケンチョウ</t>
    </rPh>
    <phoneticPr fontId="3"/>
  </si>
  <si>
    <t xml:space="preserve">三日月 </t>
    <phoneticPr fontId="3"/>
  </si>
  <si>
    <t>大造</t>
    <phoneticPr fontId="3"/>
  </si>
  <si>
    <t>520-8577</t>
    <phoneticPr fontId="3"/>
  </si>
  <si>
    <t>滋賀県</t>
    <phoneticPr fontId="3"/>
  </si>
  <si>
    <t>大津市</t>
    <phoneticPr fontId="3"/>
  </si>
  <si>
    <t>京町4-1-1</t>
    <phoneticPr fontId="3"/>
  </si>
  <si>
    <t>077-528-3993</t>
    <phoneticPr fontId="3"/>
  </si>
  <si>
    <t>京都府庁</t>
    <rPh sb="0" eb="3">
      <t>キョウトフ</t>
    </rPh>
    <rPh sb="3" eb="4">
      <t>チョウ</t>
    </rPh>
    <phoneticPr fontId="3"/>
  </si>
  <si>
    <t xml:space="preserve">西脇 </t>
    <phoneticPr fontId="3"/>
  </si>
  <si>
    <t>隆俊</t>
    <phoneticPr fontId="3"/>
  </si>
  <si>
    <t>602-8570</t>
    <phoneticPr fontId="3"/>
  </si>
  <si>
    <t>京都府</t>
    <phoneticPr fontId="3"/>
  </si>
  <si>
    <t>京都市上京区</t>
    <phoneticPr fontId="3"/>
  </si>
  <si>
    <t>下立売通新町西入薮ノ内町</t>
    <phoneticPr fontId="3"/>
  </si>
  <si>
    <t>075-451-8111</t>
    <phoneticPr fontId="3"/>
  </si>
  <si>
    <t>大阪府庁</t>
    <rPh sb="0" eb="2">
      <t>オオサカ</t>
    </rPh>
    <rPh sb="2" eb="4">
      <t>フチョウ</t>
    </rPh>
    <phoneticPr fontId="3"/>
  </si>
  <si>
    <t>吉村</t>
    <phoneticPr fontId="3"/>
  </si>
  <si>
    <t>洋文</t>
    <phoneticPr fontId="3"/>
  </si>
  <si>
    <t>540-8570</t>
    <phoneticPr fontId="3"/>
  </si>
  <si>
    <t>大阪府</t>
    <phoneticPr fontId="3"/>
  </si>
  <si>
    <t>大阪市中央区</t>
    <phoneticPr fontId="3"/>
  </si>
  <si>
    <t>大手前2丁目</t>
    <phoneticPr fontId="3"/>
  </si>
  <si>
    <t>06-6941-0351</t>
    <phoneticPr fontId="3"/>
  </si>
  <si>
    <t>兵庫県庁</t>
    <rPh sb="0" eb="2">
      <t>ヒョウゴ</t>
    </rPh>
    <rPh sb="2" eb="4">
      <t>ケンチョウ</t>
    </rPh>
    <phoneticPr fontId="3"/>
  </si>
  <si>
    <t xml:space="preserve">井戸 </t>
    <phoneticPr fontId="3"/>
  </si>
  <si>
    <t>敏三</t>
    <phoneticPr fontId="3"/>
  </si>
  <si>
    <t>650-8567</t>
    <phoneticPr fontId="3"/>
  </si>
  <si>
    <t>兵庫県</t>
    <phoneticPr fontId="3"/>
  </si>
  <si>
    <t>神戸市中央区</t>
    <phoneticPr fontId="3"/>
  </si>
  <si>
    <t>下山手通5-10-1</t>
    <phoneticPr fontId="3"/>
  </si>
  <si>
    <t>078-341-7711</t>
    <phoneticPr fontId="3"/>
  </si>
  <si>
    <t>奈良県庁</t>
    <rPh sb="0" eb="4">
      <t>ナラケンチョウ</t>
    </rPh>
    <phoneticPr fontId="3"/>
  </si>
  <si>
    <t xml:space="preserve">荒井 </t>
    <phoneticPr fontId="3"/>
  </si>
  <si>
    <t>正吾</t>
    <phoneticPr fontId="3"/>
  </si>
  <si>
    <t>630-8501</t>
    <phoneticPr fontId="3"/>
  </si>
  <si>
    <t>奈良県</t>
    <phoneticPr fontId="3"/>
  </si>
  <si>
    <t>奈良市</t>
    <phoneticPr fontId="3"/>
  </si>
  <si>
    <t>登大路町30</t>
    <phoneticPr fontId="3"/>
  </si>
  <si>
    <t>0742-22-1101</t>
    <phoneticPr fontId="3"/>
  </si>
  <si>
    <t>和歌山県庁</t>
    <rPh sb="0" eb="3">
      <t>ワカヤマ</t>
    </rPh>
    <rPh sb="3" eb="5">
      <t>ケンチョウ</t>
    </rPh>
    <phoneticPr fontId="3"/>
  </si>
  <si>
    <t xml:space="preserve">仁坂 </t>
    <phoneticPr fontId="3"/>
  </si>
  <si>
    <t>吉伸</t>
    <phoneticPr fontId="3"/>
  </si>
  <si>
    <t>640-8585</t>
    <phoneticPr fontId="3"/>
  </si>
  <si>
    <t>和歌山県</t>
    <phoneticPr fontId="3"/>
  </si>
  <si>
    <t>和歌山市</t>
    <phoneticPr fontId="3"/>
  </si>
  <si>
    <t>小松原通1-1</t>
    <phoneticPr fontId="3"/>
  </si>
  <si>
    <t>073-432-4111</t>
    <phoneticPr fontId="3"/>
  </si>
  <si>
    <t>鳥取県庁</t>
    <rPh sb="0" eb="2">
      <t>トットリ</t>
    </rPh>
    <rPh sb="2" eb="4">
      <t>ケンチョウ</t>
    </rPh>
    <phoneticPr fontId="3"/>
  </si>
  <si>
    <t xml:space="preserve">平井 </t>
    <phoneticPr fontId="3"/>
  </si>
  <si>
    <t>伸治</t>
    <phoneticPr fontId="3"/>
  </si>
  <si>
    <t>680-8570</t>
    <phoneticPr fontId="3"/>
  </si>
  <si>
    <t>鳥取県</t>
    <phoneticPr fontId="3"/>
  </si>
  <si>
    <t>鳥取市</t>
    <phoneticPr fontId="3"/>
  </si>
  <si>
    <t>東町1-220</t>
    <phoneticPr fontId="3"/>
  </si>
  <si>
    <t>0857-26-7111</t>
    <phoneticPr fontId="3"/>
  </si>
  <si>
    <t>島根県庁</t>
    <rPh sb="0" eb="4">
      <t>シマネケンチョウ</t>
    </rPh>
    <phoneticPr fontId="3"/>
  </si>
  <si>
    <t xml:space="preserve">丸山 </t>
    <phoneticPr fontId="3"/>
  </si>
  <si>
    <t>達也</t>
    <phoneticPr fontId="3"/>
  </si>
  <si>
    <t>690-8501</t>
    <phoneticPr fontId="3"/>
  </si>
  <si>
    <t>島根県</t>
    <phoneticPr fontId="3"/>
  </si>
  <si>
    <t>松江市</t>
    <phoneticPr fontId="3"/>
  </si>
  <si>
    <t>殿町１番地</t>
    <phoneticPr fontId="3"/>
  </si>
  <si>
    <t>0852-22-5111</t>
    <phoneticPr fontId="3"/>
  </si>
  <si>
    <t>岡山県庁</t>
    <rPh sb="0" eb="2">
      <t>オカヤマ</t>
    </rPh>
    <rPh sb="2" eb="4">
      <t>ケンチョウ</t>
    </rPh>
    <phoneticPr fontId="3"/>
  </si>
  <si>
    <t xml:space="preserve">伊原木 </t>
    <phoneticPr fontId="3"/>
  </si>
  <si>
    <t>隆太</t>
    <phoneticPr fontId="3"/>
  </si>
  <si>
    <t>700-8570</t>
    <phoneticPr fontId="3"/>
  </si>
  <si>
    <t>岡山県</t>
    <phoneticPr fontId="3"/>
  </si>
  <si>
    <t>岡山市北区</t>
    <phoneticPr fontId="3"/>
  </si>
  <si>
    <t>内山下2-4-6</t>
    <phoneticPr fontId="3"/>
  </si>
  <si>
    <t>086-224-2111</t>
    <phoneticPr fontId="3"/>
  </si>
  <si>
    <t>広島県庁</t>
    <rPh sb="0" eb="2">
      <t>ヒロシマ</t>
    </rPh>
    <rPh sb="2" eb="4">
      <t>ケンチョウ</t>
    </rPh>
    <phoneticPr fontId="3"/>
  </si>
  <si>
    <t>湯﨑</t>
    <phoneticPr fontId="3"/>
  </si>
  <si>
    <t>英彦</t>
    <phoneticPr fontId="3"/>
  </si>
  <si>
    <t>730-8511</t>
    <phoneticPr fontId="3"/>
  </si>
  <si>
    <t>広島県</t>
    <phoneticPr fontId="3"/>
  </si>
  <si>
    <t>広島市中区</t>
    <phoneticPr fontId="3"/>
  </si>
  <si>
    <t>基町10-52</t>
    <phoneticPr fontId="3"/>
  </si>
  <si>
    <t>082-228-2111</t>
    <phoneticPr fontId="3"/>
  </si>
  <si>
    <t>山口県庁</t>
    <rPh sb="0" eb="2">
      <t>ヤマグチ</t>
    </rPh>
    <rPh sb="2" eb="4">
      <t>ケンチョウ</t>
    </rPh>
    <phoneticPr fontId="3"/>
  </si>
  <si>
    <t xml:space="preserve">村岡 </t>
    <phoneticPr fontId="3"/>
  </si>
  <si>
    <t>嗣政</t>
    <phoneticPr fontId="3"/>
  </si>
  <si>
    <t>753-8501</t>
    <phoneticPr fontId="3"/>
  </si>
  <si>
    <t>山口県</t>
    <phoneticPr fontId="3"/>
  </si>
  <si>
    <t>山口市</t>
    <phoneticPr fontId="3"/>
  </si>
  <si>
    <t>滝町1-1</t>
    <phoneticPr fontId="3"/>
  </si>
  <si>
    <t>083-922-3111</t>
    <phoneticPr fontId="3"/>
  </si>
  <si>
    <t>徳島県庁</t>
    <rPh sb="0" eb="2">
      <t>トクシマ</t>
    </rPh>
    <rPh sb="2" eb="4">
      <t>ケンチョウ</t>
    </rPh>
    <phoneticPr fontId="3"/>
  </si>
  <si>
    <t xml:space="preserve">飯泉 </t>
    <phoneticPr fontId="3"/>
  </si>
  <si>
    <t>嘉門</t>
    <phoneticPr fontId="3"/>
  </si>
  <si>
    <t>770-8570</t>
    <phoneticPr fontId="3"/>
  </si>
  <si>
    <t>徳島県</t>
    <phoneticPr fontId="3"/>
  </si>
  <si>
    <t>徳島市</t>
    <phoneticPr fontId="3"/>
  </si>
  <si>
    <t>万代町1-1</t>
    <phoneticPr fontId="3"/>
  </si>
  <si>
    <t>088-621-2500</t>
    <phoneticPr fontId="3"/>
  </si>
  <si>
    <t>香川県庁</t>
    <rPh sb="0" eb="2">
      <t>カガワ</t>
    </rPh>
    <rPh sb="2" eb="4">
      <t>ケンチョウ</t>
    </rPh>
    <phoneticPr fontId="3"/>
  </si>
  <si>
    <t xml:space="preserve">浜田 </t>
    <phoneticPr fontId="3"/>
  </si>
  <si>
    <t>恵造</t>
    <phoneticPr fontId="3"/>
  </si>
  <si>
    <t>760-8570</t>
    <phoneticPr fontId="3"/>
  </si>
  <si>
    <t>香川県</t>
    <phoneticPr fontId="3"/>
  </si>
  <si>
    <t>高松市</t>
    <phoneticPr fontId="3"/>
  </si>
  <si>
    <t>番町4-1-10</t>
    <phoneticPr fontId="3"/>
  </si>
  <si>
    <t>087-831-1111</t>
    <phoneticPr fontId="3"/>
  </si>
  <si>
    <t>愛媛県庁</t>
    <rPh sb="0" eb="2">
      <t>エヒメ</t>
    </rPh>
    <rPh sb="2" eb="4">
      <t>ケンチョウ</t>
    </rPh>
    <phoneticPr fontId="3"/>
  </si>
  <si>
    <t>中村</t>
    <phoneticPr fontId="3"/>
  </si>
  <si>
    <t>790-8570</t>
    <phoneticPr fontId="3"/>
  </si>
  <si>
    <t>愛媛県</t>
    <phoneticPr fontId="3"/>
  </si>
  <si>
    <t>松山市</t>
    <phoneticPr fontId="3"/>
  </si>
  <si>
    <t>一番町4-4-2</t>
    <phoneticPr fontId="3"/>
  </si>
  <si>
    <t>089-941-2111</t>
    <phoneticPr fontId="3"/>
  </si>
  <si>
    <t>高知県庁</t>
    <rPh sb="0" eb="2">
      <t>コウチ</t>
    </rPh>
    <rPh sb="2" eb="4">
      <t>ケンチョウ</t>
    </rPh>
    <phoneticPr fontId="3"/>
  </si>
  <si>
    <t xml:space="preserve">濵田 </t>
    <phoneticPr fontId="3"/>
  </si>
  <si>
    <t>省司</t>
    <phoneticPr fontId="3"/>
  </si>
  <si>
    <t xml:space="preserve">時広 </t>
    <phoneticPr fontId="3"/>
  </si>
  <si>
    <t>780-8570</t>
    <phoneticPr fontId="3"/>
  </si>
  <si>
    <t>高知県</t>
    <phoneticPr fontId="3"/>
  </si>
  <si>
    <t>高知市</t>
    <phoneticPr fontId="3"/>
  </si>
  <si>
    <t>丸ノ内1-2-20</t>
    <phoneticPr fontId="3"/>
  </si>
  <si>
    <t>088-823-1111</t>
    <phoneticPr fontId="3"/>
  </si>
  <si>
    <t>福岡県庁</t>
    <rPh sb="0" eb="2">
      <t>フクオカ</t>
    </rPh>
    <rPh sb="2" eb="4">
      <t>ケンチョウ</t>
    </rPh>
    <phoneticPr fontId="3"/>
  </si>
  <si>
    <t xml:space="preserve">小川 </t>
    <phoneticPr fontId="3"/>
  </si>
  <si>
    <t>洋</t>
    <phoneticPr fontId="3"/>
  </si>
  <si>
    <t>812-8577</t>
    <phoneticPr fontId="3"/>
  </si>
  <si>
    <t>福岡県</t>
    <phoneticPr fontId="3"/>
  </si>
  <si>
    <t>福岡市博多区</t>
    <phoneticPr fontId="3"/>
  </si>
  <si>
    <t>東公園7-7</t>
    <phoneticPr fontId="3"/>
  </si>
  <si>
    <t>092-651-1111</t>
    <phoneticPr fontId="3"/>
  </si>
  <si>
    <t>佐賀県庁</t>
    <rPh sb="0" eb="2">
      <t>サガ</t>
    </rPh>
    <rPh sb="2" eb="4">
      <t>ケンチョウ</t>
    </rPh>
    <phoneticPr fontId="3"/>
  </si>
  <si>
    <t>山口</t>
    <phoneticPr fontId="3"/>
  </si>
  <si>
    <t>祥義</t>
    <phoneticPr fontId="3"/>
  </si>
  <si>
    <t>840-8570</t>
    <phoneticPr fontId="3"/>
  </si>
  <si>
    <t>佐賀県</t>
    <phoneticPr fontId="3"/>
  </si>
  <si>
    <t>佐賀市</t>
    <phoneticPr fontId="3"/>
  </si>
  <si>
    <t>城内1-1-59</t>
    <phoneticPr fontId="3"/>
  </si>
  <si>
    <t>0952-24-2111</t>
    <phoneticPr fontId="3"/>
  </si>
  <si>
    <t>長崎県庁</t>
    <rPh sb="0" eb="4">
      <t>ナガサキケンチョウ</t>
    </rPh>
    <phoneticPr fontId="3"/>
  </si>
  <si>
    <t xml:space="preserve">中村 </t>
    <phoneticPr fontId="3"/>
  </si>
  <si>
    <t>法道</t>
    <phoneticPr fontId="3"/>
  </si>
  <si>
    <t>850-8570</t>
    <phoneticPr fontId="3"/>
  </si>
  <si>
    <t>長崎県</t>
    <phoneticPr fontId="3"/>
  </si>
  <si>
    <t>長崎市</t>
    <phoneticPr fontId="3"/>
  </si>
  <si>
    <t>尾上町3-1</t>
    <phoneticPr fontId="3"/>
  </si>
  <si>
    <t>095-824-1111</t>
    <phoneticPr fontId="3"/>
  </si>
  <si>
    <t>熊本県庁</t>
    <rPh sb="0" eb="2">
      <t>クマモト</t>
    </rPh>
    <rPh sb="2" eb="4">
      <t>ケンチョウ</t>
    </rPh>
    <phoneticPr fontId="3"/>
  </si>
  <si>
    <t xml:space="preserve">蒲島 </t>
    <phoneticPr fontId="3"/>
  </si>
  <si>
    <t>郁夫</t>
    <phoneticPr fontId="3"/>
  </si>
  <si>
    <t>862-8570</t>
    <phoneticPr fontId="3"/>
  </si>
  <si>
    <t>熊本県</t>
    <phoneticPr fontId="3"/>
  </si>
  <si>
    <t>熊本市中央区</t>
    <phoneticPr fontId="3"/>
  </si>
  <si>
    <t>水前寺6-18-1</t>
    <phoneticPr fontId="3"/>
  </si>
  <si>
    <t>096-383-1111</t>
    <phoneticPr fontId="3"/>
  </si>
  <si>
    <t>大分県庁</t>
    <rPh sb="0" eb="2">
      <t>オオイタ</t>
    </rPh>
    <rPh sb="2" eb="4">
      <t>ケンチョウ</t>
    </rPh>
    <phoneticPr fontId="3"/>
  </si>
  <si>
    <t xml:space="preserve">広瀬 </t>
    <phoneticPr fontId="3"/>
  </si>
  <si>
    <t>勝貞</t>
    <phoneticPr fontId="3"/>
  </si>
  <si>
    <t>870-8501</t>
    <phoneticPr fontId="3"/>
  </si>
  <si>
    <t>大分県</t>
    <phoneticPr fontId="3"/>
  </si>
  <si>
    <t>大分市</t>
    <phoneticPr fontId="3"/>
  </si>
  <si>
    <t>大手町3-1-1</t>
    <phoneticPr fontId="3"/>
  </si>
  <si>
    <t>097-536-1111</t>
    <phoneticPr fontId="3"/>
  </si>
  <si>
    <t>宮崎県庁</t>
    <rPh sb="0" eb="2">
      <t>ミヤザキ</t>
    </rPh>
    <rPh sb="2" eb="4">
      <t>ケンチョウ</t>
    </rPh>
    <phoneticPr fontId="3"/>
  </si>
  <si>
    <t>宮崎県</t>
    <phoneticPr fontId="3"/>
  </si>
  <si>
    <t>宮崎市</t>
    <phoneticPr fontId="3"/>
  </si>
  <si>
    <t>橘通東2-10-1</t>
    <phoneticPr fontId="3"/>
  </si>
  <si>
    <t xml:space="preserve">河野 </t>
    <phoneticPr fontId="3"/>
  </si>
  <si>
    <t>俊嗣</t>
    <phoneticPr fontId="3"/>
  </si>
  <si>
    <t>880-8501</t>
    <phoneticPr fontId="3"/>
  </si>
  <si>
    <t>0985-26-7111</t>
    <phoneticPr fontId="3"/>
  </si>
  <si>
    <t>鹿児島県庁</t>
    <rPh sb="0" eb="5">
      <t>カゴシマケンチョウ</t>
    </rPh>
    <phoneticPr fontId="3"/>
  </si>
  <si>
    <t xml:space="preserve">三反園 </t>
    <phoneticPr fontId="3"/>
  </si>
  <si>
    <t>訓</t>
    <phoneticPr fontId="3"/>
  </si>
  <si>
    <t>890-8577</t>
    <phoneticPr fontId="3"/>
  </si>
  <si>
    <t>鹿児島県</t>
    <phoneticPr fontId="3"/>
  </si>
  <si>
    <t>鹿児島市</t>
    <phoneticPr fontId="3"/>
  </si>
  <si>
    <t>鴨池新町10-1</t>
    <phoneticPr fontId="3"/>
  </si>
  <si>
    <t>099-286-2111</t>
    <phoneticPr fontId="3"/>
  </si>
  <si>
    <t>沖縄県庁</t>
    <rPh sb="0" eb="2">
      <t>オキナワ</t>
    </rPh>
    <rPh sb="2" eb="4">
      <t>ケンチョウ</t>
    </rPh>
    <phoneticPr fontId="3"/>
  </si>
  <si>
    <t xml:space="preserve">玉城 </t>
    <phoneticPr fontId="3"/>
  </si>
  <si>
    <t>デニー</t>
    <phoneticPr fontId="3"/>
  </si>
  <si>
    <t>900-8570</t>
    <phoneticPr fontId="3"/>
  </si>
  <si>
    <t>沖縄県</t>
    <phoneticPr fontId="3"/>
  </si>
  <si>
    <t>那覇市</t>
    <phoneticPr fontId="3"/>
  </si>
  <si>
    <t>泉崎1-2-2</t>
    <phoneticPr fontId="3"/>
  </si>
  <si>
    <t>098-866-2333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</si>
</sst>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8" formatCode="&quot;¥&quot;#,##0.00;[Red]&quot;¥&quot;\-#,##0.0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38" fontId="4" fillId="0" borderId="0" xfId="1" applyFont="1">
      <alignment vertical="center"/>
    </xf>
    <xf numFmtId="38" fontId="2" fillId="0" borderId="0" xfId="1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56" fontId="0" fillId="0" borderId="1" xfId="0" applyNumberFormat="1" applyBorder="1">
      <alignment vertical="center"/>
    </xf>
    <xf numFmtId="38" fontId="2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6" fontId="0" fillId="0" borderId="0" xfId="2" applyFont="1">
      <alignment vertical="center"/>
    </xf>
    <xf numFmtId="6" fontId="2" fillId="0" borderId="0" xfId="2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Protection="1">
      <alignment vertical="center"/>
      <protection locked="0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8" fillId="6" borderId="0" xfId="0" applyFont="1" applyFill="1" applyAlignment="1" applyProtection="1">
      <alignment horizontal="left" vertical="center"/>
      <protection locked="0"/>
    </xf>
    <xf numFmtId="38" fontId="6" fillId="6" borderId="0" xfId="1" applyFont="1" applyFill="1" applyProtection="1">
      <alignment vertical="center"/>
    </xf>
    <xf numFmtId="0" fontId="4" fillId="6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6" fillId="6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</xf>
    <xf numFmtId="0" fontId="2" fillId="9" borderId="1" xfId="0" applyFont="1" applyFill="1" applyBorder="1" applyAlignment="1" applyProtection="1">
      <alignment horizontal="center" vertical="center"/>
      <protection locked="0"/>
    </xf>
    <xf numFmtId="38" fontId="2" fillId="9" borderId="1" xfId="1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14" fontId="0" fillId="3" borderId="0" xfId="0" applyNumberFormat="1" applyFill="1" applyBorder="1" applyProtection="1">
      <alignment vertical="center"/>
    </xf>
    <xf numFmtId="0" fontId="13" fillId="0" borderId="0" xfId="0" applyFont="1" applyFill="1" applyBorder="1" applyProtection="1">
      <alignment vertical="center"/>
      <protection locked="0"/>
    </xf>
    <xf numFmtId="0" fontId="13" fillId="3" borderId="2" xfId="0" applyFont="1" applyFill="1" applyBorder="1" applyProtection="1">
      <alignment vertical="center"/>
    </xf>
    <xf numFmtId="14" fontId="0" fillId="3" borderId="2" xfId="0" applyNumberFormat="1" applyFill="1" applyBorder="1" applyProtection="1">
      <alignment vertic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38" fontId="13" fillId="9" borderId="2" xfId="1" applyFont="1" applyFill="1" applyBorder="1" applyAlignment="1" applyProtection="1">
      <alignment horizontal="center" vertical="center"/>
    </xf>
    <xf numFmtId="0" fontId="13" fillId="9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38" fontId="13" fillId="9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Protection="1">
      <alignment vertical="center"/>
    </xf>
    <xf numFmtId="0" fontId="13" fillId="0" borderId="2" xfId="0" applyFont="1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10" borderId="2" xfId="0" applyFill="1" applyBorder="1" applyProtection="1">
      <alignment vertical="center"/>
      <protection locked="0"/>
    </xf>
    <xf numFmtId="0" fontId="1" fillId="10" borderId="2" xfId="0" applyFont="1" applyFill="1" applyBorder="1" applyProtection="1">
      <alignment vertical="center"/>
      <protection locked="0"/>
    </xf>
    <xf numFmtId="38" fontId="0" fillId="0" borderId="2" xfId="1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38" fontId="0" fillId="0" borderId="2" xfId="0" applyNumberFormat="1" applyFill="1" applyBorder="1" applyProtection="1">
      <alignment vertical="center"/>
    </xf>
    <xf numFmtId="14" fontId="0" fillId="3" borderId="1" xfId="0" applyNumberFormat="1" applyFill="1" applyBorder="1" applyProtection="1">
      <alignment vertical="center"/>
    </xf>
    <xf numFmtId="0" fontId="0" fillId="10" borderId="1" xfId="0" applyFill="1" applyBorder="1" applyProtection="1">
      <alignment vertical="center"/>
      <protection locked="0"/>
    </xf>
    <xf numFmtId="0" fontId="1" fillId="10" borderId="1" xfId="0" applyFont="1" applyFill="1" applyBorder="1" applyProtection="1">
      <alignment vertical="center"/>
      <protection locked="0"/>
    </xf>
    <xf numFmtId="38" fontId="0" fillId="0" borderId="1" xfId="1" applyFon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3" borderId="0" xfId="0" applyFill="1" applyProtection="1">
      <alignment vertical="center"/>
    </xf>
    <xf numFmtId="38" fontId="0" fillId="0" borderId="0" xfId="1" applyFont="1" applyFill="1" applyProtection="1">
      <alignment vertical="center"/>
    </xf>
    <xf numFmtId="0" fontId="0" fillId="0" borderId="0" xfId="0" applyFill="1" applyProtection="1">
      <alignment vertical="center"/>
    </xf>
    <xf numFmtId="14" fontId="0" fillId="3" borderId="0" xfId="0" applyNumberFormat="1" applyFill="1" applyProtection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Border="1">
      <alignment vertical="center"/>
    </xf>
    <xf numFmtId="38" fontId="1" fillId="0" borderId="1" xfId="1" applyFont="1" applyBorder="1">
      <alignment vertical="center"/>
    </xf>
    <xf numFmtId="6" fontId="0" fillId="2" borderId="1" xfId="2" applyFont="1" applyFill="1" applyBorder="1" applyAlignment="1">
      <alignment horizontal="center" vertical="center"/>
    </xf>
    <xf numFmtId="6" fontId="0" fillId="0" borderId="1" xfId="2" applyFont="1" applyBorder="1">
      <alignment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8" fontId="0" fillId="0" borderId="1" xfId="2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5" xfId="0" applyBorder="1">
      <alignment vertical="center"/>
    </xf>
    <xf numFmtId="56" fontId="0" fillId="0" borderId="5" xfId="0" applyNumberFormat="1" applyBorder="1">
      <alignment vertical="center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6" fontId="0" fillId="0" borderId="5" xfId="2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56" fontId="0" fillId="0" borderId="6" xfId="0" applyNumberFormat="1" applyBorder="1">
      <alignment vertical="center"/>
    </xf>
    <xf numFmtId="38" fontId="0" fillId="0" borderId="6" xfId="1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6" fontId="0" fillId="0" borderId="6" xfId="2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56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>
      <alignment vertical="center"/>
    </xf>
    <xf numFmtId="56" fontId="0" fillId="0" borderId="6" xfId="0" applyNumberForma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6" xfId="1" applyFont="1" applyFill="1" applyBorder="1" applyAlignment="1">
      <alignment horizontal="center" vertical="center"/>
    </xf>
    <xf numFmtId="6" fontId="0" fillId="0" borderId="6" xfId="2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9" fillId="0" borderId="6" xfId="3" applyFill="1" applyBorder="1" applyAlignment="1">
      <alignment horizontal="left" vertical="center" wrapText="1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38" fontId="0" fillId="0" borderId="7" xfId="1" applyFont="1" applyBorder="1" applyAlignment="1">
      <alignment horizontal="center" vertical="center"/>
    </xf>
    <xf numFmtId="6" fontId="0" fillId="0" borderId="7" xfId="2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8" fontId="5" fillId="0" borderId="0" xfId="0" applyNumberFormat="1" applyFont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.Takeuchi/Downloads/&#12849;BeA&#27880;&#25991;&#12501;&#12457;&#12540;&#12512;30Ap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akeuchi/Library/Containers/com.microsoft.Excel/Data/Documents/C:/Users/M.Takeuchi/Downloads/&#12849;BeA&#27880;&#25991;&#12501;&#12457;&#12540;&#12512;30Ap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様ご注文シート"/>
      <sheetName val="リスト"/>
    </sheetNames>
    <sheetDataSet>
      <sheetData sheetId="0"/>
      <sheetData sheetId="1">
        <row r="1">
          <cell r="A1" t="str">
            <v>商品名</v>
          </cell>
          <cell r="B1" t="str">
            <v>販売品番</v>
          </cell>
        </row>
        <row r="3">
          <cell r="A3" t="str">
            <v>高品質3層マスク(サージカルマスク)2,000枚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tel:03-6450-3849(&#20195;&#34920;)mail:hashimoto@m-field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CB38-C305-46C5-9357-EF8FE8702A06}">
  <dimension ref="A1:M49"/>
  <sheetViews>
    <sheetView zoomScaleNormal="100" workbookViewId="0">
      <selection activeCell="L12" sqref="L12"/>
    </sheetView>
  </sheetViews>
  <sheetFormatPr defaultColWidth="8.625" defaultRowHeight="18.75" x14ac:dyDescent="0.4"/>
  <cols>
    <col min="1" max="1" width="34.625" bestFit="1" customWidth="1"/>
    <col min="2" max="2" width="8.625" customWidth="1"/>
    <col min="3" max="3" width="11.375" style="2" customWidth="1"/>
    <col min="4" max="4" width="8.625" style="14" customWidth="1"/>
    <col min="5" max="5" width="12.5" style="17" bestFit="1" customWidth="1"/>
    <col min="6" max="6" width="12.5" style="17" customWidth="1"/>
    <col min="7" max="8" width="10.625" style="17" customWidth="1"/>
    <col min="9" max="9" width="10.625" style="15" customWidth="1"/>
    <col min="10" max="13" width="15.625" customWidth="1"/>
  </cols>
  <sheetData>
    <row r="1" spans="1:13" ht="20.100000000000001" customHeight="1" x14ac:dyDescent="0.4">
      <c r="A1" s="5" t="s">
        <v>33</v>
      </c>
      <c r="B1" s="5"/>
      <c r="G1" s="17" t="s">
        <v>193</v>
      </c>
      <c r="J1" s="5"/>
      <c r="K1" s="5"/>
      <c r="L1" s="5"/>
      <c r="M1" s="5"/>
    </row>
    <row r="2" spans="1:13" ht="20.100000000000001" customHeight="1" x14ac:dyDescent="0.4">
      <c r="A2" s="3" t="s">
        <v>0</v>
      </c>
      <c r="B2" s="3"/>
      <c r="E2" s="113">
        <f>300000-C35</f>
        <v>242000</v>
      </c>
      <c r="F2" s="113"/>
      <c r="G2" s="113"/>
      <c r="H2" s="113"/>
      <c r="I2" s="16" t="s">
        <v>1</v>
      </c>
      <c r="J2" s="3"/>
      <c r="K2" s="3"/>
      <c r="L2" s="3"/>
      <c r="M2" s="3"/>
    </row>
    <row r="3" spans="1:13" ht="20.100000000000001" customHeight="1" x14ac:dyDescent="0.4"/>
    <row r="4" spans="1:13" ht="20.100000000000001" customHeight="1" x14ac:dyDescent="0.4">
      <c r="A4" s="12" t="s">
        <v>50</v>
      </c>
      <c r="B4" s="12" t="s">
        <v>6</v>
      </c>
      <c r="C4" s="13" t="s">
        <v>3</v>
      </c>
      <c r="D4" s="13" t="s">
        <v>34</v>
      </c>
      <c r="E4" s="75" t="s">
        <v>61</v>
      </c>
      <c r="F4" s="75" t="s">
        <v>187</v>
      </c>
      <c r="G4" s="75" t="s">
        <v>38</v>
      </c>
      <c r="H4" s="75" t="s">
        <v>39</v>
      </c>
      <c r="I4" s="12" t="s">
        <v>7</v>
      </c>
      <c r="J4" s="12" t="s">
        <v>51</v>
      </c>
      <c r="K4" s="12" t="s">
        <v>52</v>
      </c>
      <c r="L4" s="12" t="s">
        <v>53</v>
      </c>
      <c r="M4" s="12" t="s">
        <v>54</v>
      </c>
    </row>
    <row r="5" spans="1:13" ht="20.100000000000001" customHeight="1" x14ac:dyDescent="0.4">
      <c r="A5" s="82" t="s">
        <v>9</v>
      </c>
      <c r="B5" s="83">
        <v>43942</v>
      </c>
      <c r="C5" s="84">
        <v>2000</v>
      </c>
      <c r="D5" s="85" t="s">
        <v>13</v>
      </c>
      <c r="E5" s="86">
        <v>65</v>
      </c>
      <c r="F5" s="86"/>
      <c r="G5" s="86">
        <f>E5*C5</f>
        <v>130000</v>
      </c>
      <c r="H5" s="86">
        <f>G5*110%</f>
        <v>143000</v>
      </c>
      <c r="I5" s="87" t="s">
        <v>24</v>
      </c>
      <c r="J5" s="88"/>
      <c r="K5" s="88"/>
      <c r="L5" s="88"/>
      <c r="M5" s="88"/>
    </row>
    <row r="6" spans="1:13" ht="20.100000000000001" customHeight="1" x14ac:dyDescent="0.4">
      <c r="A6" s="89" t="s">
        <v>10</v>
      </c>
      <c r="B6" s="90">
        <v>43942</v>
      </c>
      <c r="C6" s="91">
        <v>2000</v>
      </c>
      <c r="D6" s="92" t="s">
        <v>35</v>
      </c>
      <c r="E6" s="93">
        <v>65</v>
      </c>
      <c r="F6" s="93"/>
      <c r="G6" s="93">
        <f t="shared" ref="G6:G18" si="0">E6*C6</f>
        <v>130000</v>
      </c>
      <c r="H6" s="93">
        <f t="shared" ref="H6:H18" si="1">G6*110%</f>
        <v>143000</v>
      </c>
      <c r="I6" s="94" t="s">
        <v>24</v>
      </c>
      <c r="J6" s="95"/>
      <c r="K6" s="95"/>
      <c r="L6" s="95"/>
      <c r="M6" s="95"/>
    </row>
    <row r="7" spans="1:13" ht="20.100000000000001" customHeight="1" x14ac:dyDescent="0.4">
      <c r="A7" s="89" t="s">
        <v>11</v>
      </c>
      <c r="B7" s="90">
        <v>43943</v>
      </c>
      <c r="C7" s="91">
        <v>6000</v>
      </c>
      <c r="D7" s="92" t="s">
        <v>36</v>
      </c>
      <c r="E7" s="93">
        <v>60</v>
      </c>
      <c r="F7" s="93"/>
      <c r="G7" s="93">
        <f t="shared" si="0"/>
        <v>360000</v>
      </c>
      <c r="H7" s="93">
        <f t="shared" si="1"/>
        <v>396000.00000000006</v>
      </c>
      <c r="I7" s="96" t="s">
        <v>41</v>
      </c>
      <c r="J7" s="95"/>
      <c r="K7" s="95"/>
      <c r="L7" s="95"/>
      <c r="M7" s="95"/>
    </row>
    <row r="8" spans="1:13" ht="20.100000000000001" customHeight="1" x14ac:dyDescent="0.4">
      <c r="A8" s="89" t="s">
        <v>12</v>
      </c>
      <c r="B8" s="90">
        <v>43943</v>
      </c>
      <c r="C8" s="91">
        <v>10000</v>
      </c>
      <c r="D8" s="92" t="s">
        <v>26</v>
      </c>
      <c r="E8" s="93">
        <v>65</v>
      </c>
      <c r="F8" s="93"/>
      <c r="G8" s="93">
        <f t="shared" si="0"/>
        <v>650000</v>
      </c>
      <c r="H8" s="93">
        <f t="shared" si="1"/>
        <v>715000</v>
      </c>
      <c r="I8" s="96">
        <v>43961</v>
      </c>
      <c r="J8" s="95" t="s">
        <v>194</v>
      </c>
      <c r="K8" s="95" t="s">
        <v>195</v>
      </c>
      <c r="L8" s="95" t="s">
        <v>196</v>
      </c>
      <c r="M8" s="95" t="s">
        <v>197</v>
      </c>
    </row>
    <row r="9" spans="1:13" ht="20.100000000000001" customHeight="1" x14ac:dyDescent="0.4">
      <c r="A9" s="89" t="s">
        <v>63</v>
      </c>
      <c r="B9" s="90">
        <v>43944</v>
      </c>
      <c r="C9" s="91">
        <v>2000</v>
      </c>
      <c r="D9" s="92" t="s">
        <v>13</v>
      </c>
      <c r="E9" s="93">
        <v>55</v>
      </c>
      <c r="F9" s="93"/>
      <c r="G9" s="93">
        <f t="shared" ref="G9:G10" si="2">E9*C9</f>
        <v>110000</v>
      </c>
      <c r="H9" s="93">
        <f t="shared" ref="H9:H10" si="3">G9*110%</f>
        <v>121000.00000000001</v>
      </c>
      <c r="I9" s="94" t="s">
        <v>66</v>
      </c>
      <c r="J9" s="95"/>
      <c r="K9" s="95"/>
      <c r="L9" s="95"/>
      <c r="M9" s="95"/>
    </row>
    <row r="10" spans="1:13" ht="20.100000000000001" customHeight="1" x14ac:dyDescent="0.4">
      <c r="A10" s="89" t="s">
        <v>64</v>
      </c>
      <c r="B10" s="90">
        <v>43944</v>
      </c>
      <c r="C10" s="91">
        <v>4000</v>
      </c>
      <c r="D10" s="92" t="s">
        <v>13</v>
      </c>
      <c r="E10" s="93">
        <v>55</v>
      </c>
      <c r="F10" s="93"/>
      <c r="G10" s="93">
        <f t="shared" si="2"/>
        <v>220000</v>
      </c>
      <c r="H10" s="93">
        <f t="shared" si="3"/>
        <v>242000.00000000003</v>
      </c>
      <c r="I10" s="94" t="s">
        <v>49</v>
      </c>
      <c r="J10" s="95"/>
      <c r="K10" s="95"/>
      <c r="L10" s="95"/>
      <c r="M10" s="95"/>
    </row>
    <row r="11" spans="1:13" ht="20.100000000000001" customHeight="1" x14ac:dyDescent="0.4">
      <c r="A11" s="89" t="s">
        <v>65</v>
      </c>
      <c r="B11" s="90">
        <v>43944</v>
      </c>
      <c r="C11" s="91">
        <v>2000</v>
      </c>
      <c r="D11" s="92" t="s">
        <v>13</v>
      </c>
      <c r="E11" s="93">
        <v>55</v>
      </c>
      <c r="F11" s="93"/>
      <c r="G11" s="93">
        <f t="shared" si="0"/>
        <v>110000</v>
      </c>
      <c r="H11" s="93">
        <f t="shared" si="1"/>
        <v>121000.00000000001</v>
      </c>
      <c r="I11" s="94" t="s">
        <v>49</v>
      </c>
      <c r="J11" s="95"/>
      <c r="K11" s="95"/>
      <c r="L11" s="95"/>
      <c r="M11" s="95"/>
    </row>
    <row r="12" spans="1:13" ht="20.100000000000001" customHeight="1" x14ac:dyDescent="0.4">
      <c r="A12" s="89" t="s">
        <v>28</v>
      </c>
      <c r="B12" s="90">
        <v>43944</v>
      </c>
      <c r="C12" s="91">
        <v>2000</v>
      </c>
      <c r="D12" s="92" t="s">
        <v>13</v>
      </c>
      <c r="E12" s="93">
        <v>50</v>
      </c>
      <c r="F12" s="93"/>
      <c r="G12" s="93">
        <f t="shared" si="0"/>
        <v>100000</v>
      </c>
      <c r="H12" s="93">
        <f t="shared" si="1"/>
        <v>110000.00000000001</v>
      </c>
      <c r="I12" s="94" t="s">
        <v>41</v>
      </c>
      <c r="J12" s="95"/>
      <c r="K12" s="95"/>
      <c r="L12" s="95"/>
      <c r="M12" s="95"/>
    </row>
    <row r="13" spans="1:13" ht="20.100000000000001" customHeight="1" x14ac:dyDescent="0.4">
      <c r="A13" s="89" t="s">
        <v>30</v>
      </c>
      <c r="B13" s="90">
        <v>43945</v>
      </c>
      <c r="C13" s="91">
        <v>4000</v>
      </c>
      <c r="D13" s="92" t="s">
        <v>37</v>
      </c>
      <c r="E13" s="93"/>
      <c r="F13" s="93">
        <v>50</v>
      </c>
      <c r="G13" s="93">
        <f>C13*F13</f>
        <v>200000</v>
      </c>
      <c r="H13" s="93">
        <f>G13</f>
        <v>200000</v>
      </c>
      <c r="I13" s="94" t="s">
        <v>32</v>
      </c>
      <c r="J13" s="95" t="s">
        <v>209</v>
      </c>
      <c r="K13" s="95" t="str">
        <f>A13</f>
        <v>北海道フーズ輸送株式会社</v>
      </c>
      <c r="L13" s="95" t="s">
        <v>210</v>
      </c>
      <c r="M13" s="95" t="s">
        <v>206</v>
      </c>
    </row>
    <row r="14" spans="1:13" ht="20.100000000000001" customHeight="1" x14ac:dyDescent="0.4">
      <c r="A14" s="97" t="s">
        <v>167</v>
      </c>
      <c r="B14" s="90">
        <v>43948</v>
      </c>
      <c r="C14" s="91">
        <v>10000</v>
      </c>
      <c r="D14" s="92" t="s">
        <v>13</v>
      </c>
      <c r="E14" s="93">
        <v>45</v>
      </c>
      <c r="F14" s="93"/>
      <c r="G14" s="93">
        <f t="shared" si="0"/>
        <v>450000</v>
      </c>
      <c r="H14" s="93">
        <f t="shared" si="1"/>
        <v>495000.00000000006</v>
      </c>
      <c r="I14" s="96">
        <v>43961</v>
      </c>
      <c r="J14" s="98" t="s">
        <v>58</v>
      </c>
      <c r="K14" s="98" t="s">
        <v>56</v>
      </c>
      <c r="L14" s="98" t="s">
        <v>57</v>
      </c>
      <c r="M14" s="98" t="s">
        <v>59</v>
      </c>
    </row>
    <row r="15" spans="1:13" ht="20.100000000000001" customHeight="1" x14ac:dyDescent="0.4">
      <c r="A15" s="99" t="s">
        <v>40</v>
      </c>
      <c r="B15" s="100">
        <v>43948</v>
      </c>
      <c r="C15" s="91">
        <v>2000</v>
      </c>
      <c r="D15" s="92" t="s">
        <v>13</v>
      </c>
      <c r="E15" s="93">
        <v>50</v>
      </c>
      <c r="F15" s="93"/>
      <c r="G15" s="93">
        <f t="shared" si="0"/>
        <v>100000</v>
      </c>
      <c r="H15" s="93">
        <f t="shared" si="1"/>
        <v>110000.00000000001</v>
      </c>
      <c r="I15" s="94" t="s">
        <v>41</v>
      </c>
      <c r="J15" s="98"/>
      <c r="K15" s="98" t="s">
        <v>55</v>
      </c>
      <c r="L15" s="98"/>
      <c r="M15" s="98"/>
    </row>
    <row r="16" spans="1:13" ht="20.100000000000001" customHeight="1" x14ac:dyDescent="0.4">
      <c r="A16" s="99" t="s">
        <v>46</v>
      </c>
      <c r="B16" s="100">
        <v>43949</v>
      </c>
      <c r="C16" s="101">
        <v>2000</v>
      </c>
      <c r="D16" s="102" t="s">
        <v>13</v>
      </c>
      <c r="E16" s="103">
        <v>47</v>
      </c>
      <c r="F16" s="103"/>
      <c r="G16" s="103">
        <f t="shared" si="0"/>
        <v>94000</v>
      </c>
      <c r="H16" s="103">
        <f t="shared" si="1"/>
        <v>103400.00000000001</v>
      </c>
      <c r="I16" s="104" t="s">
        <v>49</v>
      </c>
      <c r="J16" s="105" t="s">
        <v>47</v>
      </c>
      <c r="K16" s="98" t="s">
        <v>55</v>
      </c>
      <c r="L16" s="105" t="s">
        <v>48</v>
      </c>
      <c r="M16" s="106" t="s">
        <v>60</v>
      </c>
    </row>
    <row r="17" spans="1:13" ht="20.100000000000001" customHeight="1" x14ac:dyDescent="0.4">
      <c r="A17" s="99" t="s">
        <v>176</v>
      </c>
      <c r="B17" s="100">
        <v>43949</v>
      </c>
      <c r="C17" s="91">
        <v>4000</v>
      </c>
      <c r="D17" s="92" t="s">
        <v>62</v>
      </c>
      <c r="E17" s="93">
        <v>50</v>
      </c>
      <c r="F17" s="93"/>
      <c r="G17" s="93">
        <f t="shared" si="0"/>
        <v>200000</v>
      </c>
      <c r="H17" s="93">
        <f t="shared" si="1"/>
        <v>220000.00000000003</v>
      </c>
      <c r="I17" s="96">
        <v>43963</v>
      </c>
      <c r="J17" s="98" t="s">
        <v>190</v>
      </c>
      <c r="K17" s="98" t="s">
        <v>191</v>
      </c>
      <c r="L17" s="98" t="s">
        <v>192</v>
      </c>
      <c r="M17" s="98" t="s">
        <v>175</v>
      </c>
    </row>
    <row r="18" spans="1:13" ht="20.100000000000001" customHeight="1" x14ac:dyDescent="0.4">
      <c r="A18" s="99" t="s">
        <v>67</v>
      </c>
      <c r="B18" s="100">
        <v>43951</v>
      </c>
      <c r="C18" s="91">
        <v>2000</v>
      </c>
      <c r="D18" s="92" t="s">
        <v>13</v>
      </c>
      <c r="E18" s="93">
        <v>50</v>
      </c>
      <c r="F18" s="93"/>
      <c r="G18" s="93">
        <f t="shared" si="0"/>
        <v>100000</v>
      </c>
      <c r="H18" s="93">
        <f t="shared" si="1"/>
        <v>110000.00000000001</v>
      </c>
      <c r="I18" s="96" t="s">
        <v>66</v>
      </c>
      <c r="J18" s="98"/>
      <c r="K18" s="98"/>
      <c r="L18" s="98"/>
      <c r="M18" s="98"/>
    </row>
    <row r="19" spans="1:13" ht="20.100000000000001" customHeight="1" x14ac:dyDescent="0.4">
      <c r="A19" s="99" t="s">
        <v>177</v>
      </c>
      <c r="B19" s="100">
        <v>43952</v>
      </c>
      <c r="C19" s="91">
        <v>4000</v>
      </c>
      <c r="D19" s="92" t="s">
        <v>186</v>
      </c>
      <c r="E19" s="93"/>
      <c r="F19" s="93">
        <v>45</v>
      </c>
      <c r="G19" s="93">
        <f>F19*C19</f>
        <v>180000</v>
      </c>
      <c r="H19" s="93">
        <f>G19</f>
        <v>180000</v>
      </c>
      <c r="I19" s="96">
        <v>43963</v>
      </c>
      <c r="J19" s="98" t="s">
        <v>188</v>
      </c>
      <c r="K19" s="98" t="s">
        <v>177</v>
      </c>
      <c r="L19" s="98" t="s">
        <v>189</v>
      </c>
      <c r="M19" s="98" t="s">
        <v>185</v>
      </c>
    </row>
    <row r="20" spans="1:13" ht="20.100000000000001" customHeight="1" x14ac:dyDescent="0.4">
      <c r="A20" s="99"/>
      <c r="B20" s="100"/>
      <c r="C20" s="91"/>
      <c r="D20" s="92"/>
      <c r="E20" s="93"/>
      <c r="F20" s="93"/>
      <c r="G20" s="93"/>
      <c r="H20" s="93"/>
      <c r="I20" s="96"/>
      <c r="J20" s="98"/>
      <c r="K20" s="98"/>
      <c r="L20" s="98"/>
      <c r="M20" s="98"/>
    </row>
    <row r="21" spans="1:13" ht="20.100000000000001" customHeight="1" x14ac:dyDescent="0.4">
      <c r="A21" s="99"/>
      <c r="B21" s="100"/>
      <c r="C21" s="91"/>
      <c r="D21" s="92"/>
      <c r="E21" s="93"/>
      <c r="F21" s="93"/>
      <c r="G21" s="93"/>
      <c r="H21" s="93"/>
      <c r="I21" s="96"/>
      <c r="J21" s="98"/>
      <c r="K21" s="98"/>
      <c r="L21" s="98"/>
      <c r="M21" s="98"/>
    </row>
    <row r="22" spans="1:13" ht="20.100000000000001" customHeight="1" x14ac:dyDescent="0.4">
      <c r="A22" s="99"/>
      <c r="B22" s="100"/>
      <c r="C22" s="91"/>
      <c r="D22" s="92"/>
      <c r="E22" s="93"/>
      <c r="F22" s="93"/>
      <c r="G22" s="93"/>
      <c r="H22" s="93"/>
      <c r="I22" s="96"/>
      <c r="J22" s="98"/>
      <c r="K22" s="98"/>
      <c r="L22" s="98"/>
      <c r="M22" s="98"/>
    </row>
    <row r="23" spans="1:13" ht="20.100000000000001" customHeight="1" x14ac:dyDescent="0.4">
      <c r="A23" s="99"/>
      <c r="B23" s="100"/>
      <c r="C23" s="91"/>
      <c r="D23" s="92"/>
      <c r="E23" s="93"/>
      <c r="F23" s="93"/>
      <c r="G23" s="93"/>
      <c r="H23" s="93"/>
      <c r="I23" s="96"/>
      <c r="J23" s="98"/>
      <c r="K23" s="98"/>
      <c r="L23" s="98"/>
      <c r="M23" s="98"/>
    </row>
    <row r="24" spans="1:13" ht="20.100000000000001" customHeight="1" x14ac:dyDescent="0.4">
      <c r="A24" s="99"/>
      <c r="B24" s="100"/>
      <c r="C24" s="91"/>
      <c r="D24" s="92"/>
      <c r="E24" s="93"/>
      <c r="F24" s="93"/>
      <c r="G24" s="93"/>
      <c r="H24" s="93"/>
      <c r="I24" s="96"/>
      <c r="J24" s="98"/>
      <c r="K24" s="98"/>
      <c r="L24" s="98"/>
      <c r="M24" s="98"/>
    </row>
    <row r="25" spans="1:13" ht="20.100000000000001" customHeight="1" x14ac:dyDescent="0.4">
      <c r="A25" s="99"/>
      <c r="B25" s="100"/>
      <c r="C25" s="91"/>
      <c r="D25" s="92"/>
      <c r="E25" s="93"/>
      <c r="F25" s="93"/>
      <c r="G25" s="93"/>
      <c r="H25" s="93"/>
      <c r="I25" s="96"/>
      <c r="J25" s="98"/>
      <c r="K25" s="98"/>
      <c r="L25" s="98"/>
      <c r="M25" s="98"/>
    </row>
    <row r="26" spans="1:13" ht="20.100000000000001" customHeight="1" x14ac:dyDescent="0.4">
      <c r="A26" s="99"/>
      <c r="B26" s="100"/>
      <c r="C26" s="91"/>
      <c r="D26" s="92"/>
      <c r="E26" s="93"/>
      <c r="F26" s="93"/>
      <c r="G26" s="93"/>
      <c r="H26" s="93"/>
      <c r="I26" s="96"/>
      <c r="J26" s="98"/>
      <c r="K26" s="98"/>
      <c r="L26" s="98"/>
      <c r="M26" s="98"/>
    </row>
    <row r="27" spans="1:13" ht="20.100000000000001" customHeight="1" x14ac:dyDescent="0.4">
      <c r="A27" s="99"/>
      <c r="B27" s="100"/>
      <c r="C27" s="91"/>
      <c r="D27" s="92"/>
      <c r="E27" s="93"/>
      <c r="F27" s="93"/>
      <c r="G27" s="93"/>
      <c r="H27" s="93"/>
      <c r="I27" s="96"/>
      <c r="J27" s="98"/>
      <c r="K27" s="98"/>
      <c r="L27" s="98"/>
      <c r="M27" s="98"/>
    </row>
    <row r="28" spans="1:13" ht="20.100000000000001" customHeight="1" x14ac:dyDescent="0.4">
      <c r="A28" s="99"/>
      <c r="B28" s="100"/>
      <c r="C28" s="91"/>
      <c r="D28" s="92"/>
      <c r="E28" s="93"/>
      <c r="F28" s="93"/>
      <c r="G28" s="93"/>
      <c r="H28" s="93"/>
      <c r="I28" s="96"/>
      <c r="J28" s="98"/>
      <c r="K28" s="98"/>
      <c r="L28" s="98"/>
      <c r="M28" s="98"/>
    </row>
    <row r="29" spans="1:13" ht="20.100000000000001" customHeight="1" x14ac:dyDescent="0.4">
      <c r="A29" s="99"/>
      <c r="B29" s="100"/>
      <c r="C29" s="91"/>
      <c r="D29" s="92"/>
      <c r="E29" s="93"/>
      <c r="F29" s="93"/>
      <c r="G29" s="93"/>
      <c r="H29" s="93"/>
      <c r="I29" s="96"/>
      <c r="J29" s="98"/>
      <c r="K29" s="98"/>
      <c r="L29" s="98"/>
      <c r="M29" s="98"/>
    </row>
    <row r="30" spans="1:13" ht="20.100000000000001" customHeight="1" x14ac:dyDescent="0.4">
      <c r="A30" s="99"/>
      <c r="B30" s="100"/>
      <c r="C30" s="91"/>
      <c r="D30" s="92"/>
      <c r="E30" s="93"/>
      <c r="F30" s="93"/>
      <c r="G30" s="93"/>
      <c r="H30" s="93"/>
      <c r="I30" s="96"/>
      <c r="J30" s="98"/>
      <c r="K30" s="98"/>
      <c r="L30" s="98"/>
      <c r="M30" s="98"/>
    </row>
    <row r="31" spans="1:13" ht="20.100000000000001" customHeight="1" x14ac:dyDescent="0.4">
      <c r="A31" s="99"/>
      <c r="B31" s="100"/>
      <c r="C31" s="91"/>
      <c r="D31" s="92"/>
      <c r="E31" s="93"/>
      <c r="F31" s="93"/>
      <c r="G31" s="93"/>
      <c r="H31" s="93"/>
      <c r="I31" s="96"/>
      <c r="J31" s="98"/>
      <c r="K31" s="98"/>
      <c r="L31" s="98"/>
      <c r="M31" s="98"/>
    </row>
    <row r="32" spans="1:13" ht="20.100000000000001" customHeight="1" x14ac:dyDescent="0.4">
      <c r="A32" s="99"/>
      <c r="B32" s="100"/>
      <c r="C32" s="91"/>
      <c r="D32" s="92"/>
      <c r="E32" s="93"/>
      <c r="F32" s="93"/>
      <c r="G32" s="93"/>
      <c r="H32" s="93"/>
      <c r="I32" s="96"/>
      <c r="J32" s="98"/>
      <c r="K32" s="98"/>
      <c r="L32" s="98"/>
      <c r="M32" s="98"/>
    </row>
    <row r="33" spans="1:13" ht="20.100000000000001" customHeight="1" x14ac:dyDescent="0.4">
      <c r="A33" s="99"/>
      <c r="B33" s="100"/>
      <c r="C33" s="91"/>
      <c r="D33" s="92"/>
      <c r="E33" s="93"/>
      <c r="F33" s="93"/>
      <c r="G33" s="93"/>
      <c r="H33" s="93"/>
      <c r="I33" s="96"/>
      <c r="J33" s="98"/>
      <c r="K33" s="98"/>
      <c r="L33" s="98"/>
      <c r="M33" s="98"/>
    </row>
    <row r="34" spans="1:13" ht="20.100000000000001" customHeight="1" x14ac:dyDescent="0.4">
      <c r="A34" s="107"/>
      <c r="B34" s="107"/>
      <c r="C34" s="108"/>
      <c r="D34" s="109"/>
      <c r="E34" s="110"/>
      <c r="F34" s="110"/>
      <c r="G34" s="110"/>
      <c r="H34" s="110"/>
      <c r="I34" s="111"/>
      <c r="J34" s="112"/>
      <c r="K34" s="112"/>
      <c r="L34" s="112"/>
      <c r="M34" s="112"/>
    </row>
    <row r="35" spans="1:13" ht="20.100000000000001" customHeight="1" x14ac:dyDescent="0.4">
      <c r="A35" s="77" t="s">
        <v>14</v>
      </c>
      <c r="B35" s="77"/>
      <c r="C35" s="78">
        <f>SUM(C5:C19)</f>
        <v>58000</v>
      </c>
      <c r="D35" s="79"/>
      <c r="E35" s="76"/>
      <c r="F35" s="76"/>
      <c r="G35" s="76"/>
      <c r="H35" s="80"/>
      <c r="I35" s="6"/>
      <c r="J35" s="81"/>
      <c r="K35" s="81"/>
      <c r="L35" s="81"/>
      <c r="M35" s="81"/>
    </row>
    <row r="36" spans="1:13" ht="20.100000000000001" customHeight="1" x14ac:dyDescent="0.4">
      <c r="J36" s="19"/>
      <c r="K36" s="19"/>
      <c r="L36" s="19"/>
      <c r="M36" s="19"/>
    </row>
    <row r="37" spans="1:13" ht="20.100000000000001" customHeight="1" x14ac:dyDescent="0.4">
      <c r="J37" s="19"/>
      <c r="K37" s="19"/>
      <c r="L37" s="19"/>
      <c r="M37" s="19"/>
    </row>
    <row r="38" spans="1:13" ht="20.100000000000001" customHeight="1" x14ac:dyDescent="0.4">
      <c r="J38" s="19"/>
      <c r="K38" s="19"/>
      <c r="L38" s="19"/>
      <c r="M38" s="19"/>
    </row>
    <row r="39" spans="1:13" ht="20.100000000000001" customHeight="1" x14ac:dyDescent="0.4">
      <c r="E39" s="18"/>
      <c r="F39" s="18"/>
      <c r="J39" s="19"/>
      <c r="K39" s="19"/>
      <c r="L39" s="19"/>
      <c r="M39" s="19"/>
    </row>
    <row r="40" spans="1:13" ht="20.100000000000001" customHeight="1" x14ac:dyDescent="0.4">
      <c r="J40" s="19"/>
      <c r="K40" s="19"/>
      <c r="L40" s="19"/>
      <c r="M40" s="19"/>
    </row>
    <row r="41" spans="1:13" ht="20.100000000000001" customHeight="1" x14ac:dyDescent="0.4">
      <c r="J41" s="19"/>
      <c r="K41" s="19"/>
      <c r="L41" s="19"/>
      <c r="M41" s="19"/>
    </row>
    <row r="42" spans="1:13" ht="20.100000000000001" customHeight="1" x14ac:dyDescent="0.4">
      <c r="J42" s="19"/>
      <c r="K42" s="19"/>
      <c r="L42" s="19"/>
      <c r="M42" s="19"/>
    </row>
    <row r="43" spans="1:13" ht="20.100000000000001" customHeight="1" x14ac:dyDescent="0.4">
      <c r="J43" s="19"/>
      <c r="K43" s="19"/>
      <c r="L43" s="19"/>
      <c r="M43" s="19"/>
    </row>
    <row r="44" spans="1:13" ht="20.100000000000001" customHeight="1" x14ac:dyDescent="0.4">
      <c r="J44" s="19"/>
      <c r="K44" s="19"/>
      <c r="L44" s="19"/>
      <c r="M44" s="19"/>
    </row>
    <row r="45" spans="1:13" ht="20.100000000000001" customHeight="1" x14ac:dyDescent="0.4">
      <c r="J45" s="19"/>
      <c r="K45" s="19"/>
      <c r="L45" s="19"/>
      <c r="M45" s="19"/>
    </row>
    <row r="46" spans="1:13" ht="20.100000000000001" customHeight="1" x14ac:dyDescent="0.4">
      <c r="J46" s="19"/>
      <c r="K46" s="19"/>
      <c r="L46" s="19"/>
      <c r="M46" s="19"/>
    </row>
    <row r="47" spans="1:13" ht="20.100000000000001" customHeight="1" x14ac:dyDescent="0.4">
      <c r="J47" s="19"/>
      <c r="K47" s="19"/>
      <c r="L47" s="19"/>
      <c r="M47" s="19"/>
    </row>
    <row r="48" spans="1:13" ht="20.100000000000001" customHeight="1" x14ac:dyDescent="0.4">
      <c r="J48" s="19"/>
      <c r="K48" s="19"/>
      <c r="L48" s="19"/>
      <c r="M48" s="19"/>
    </row>
    <row r="49" spans="10:13" x14ac:dyDescent="0.4">
      <c r="J49" s="19"/>
      <c r="K49" s="19"/>
      <c r="L49" s="19"/>
      <c r="M49" s="19"/>
    </row>
  </sheetData>
  <mergeCells count="1">
    <mergeCell ref="E2:H2"/>
  </mergeCells>
  <phoneticPr fontId="3"/>
  <hyperlinks>
    <hyperlink ref="M16" r:id="rId1" xr:uid="{E3AF497E-19B4-924F-8A9F-6955782AEC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95D2-A98F-9645-925C-1FD1103970F4}">
  <dimension ref="A1:AW107"/>
  <sheetViews>
    <sheetView tabSelected="1" topLeftCell="O27" zoomScale="71" zoomScaleNormal="71" workbookViewId="0">
      <selection activeCell="O62" sqref="O62"/>
    </sheetView>
  </sheetViews>
  <sheetFormatPr defaultColWidth="9" defaultRowHeight="18.75" x14ac:dyDescent="0.4"/>
  <cols>
    <col min="1" max="1" width="9" style="55"/>
    <col min="2" max="2" width="12.625" style="68" hidden="1" customWidth="1"/>
    <col min="3" max="3" width="13" style="68" hidden="1" customWidth="1"/>
    <col min="4" max="4" width="11" style="68" hidden="1" customWidth="1"/>
    <col min="5" max="5" width="23" style="68" hidden="1" customWidth="1"/>
    <col min="6" max="6" width="13" style="68" hidden="1" customWidth="1"/>
    <col min="7" max="8" width="18" style="55" bestFit="1" customWidth="1"/>
    <col min="9" max="10" width="15.125" style="55" bestFit="1" customWidth="1"/>
    <col min="11" max="11" width="17.125" style="55" bestFit="1" customWidth="1"/>
    <col min="12" max="12" width="17.5" style="55" bestFit="1" customWidth="1"/>
    <col min="13" max="13" width="26.5" style="55" bestFit="1" customWidth="1"/>
    <col min="14" max="14" width="15.125" style="55" bestFit="1" customWidth="1"/>
    <col min="15" max="15" width="23.625" style="55" bestFit="1" customWidth="1"/>
    <col min="16" max="16" width="16.625" style="55" customWidth="1"/>
    <col min="17" max="18" width="24" style="55" bestFit="1" customWidth="1"/>
    <col min="19" max="20" width="13" style="55" bestFit="1" customWidth="1"/>
    <col min="21" max="21" width="17.125" style="55" bestFit="1" customWidth="1"/>
    <col min="22" max="22" width="24" style="55" customWidth="1"/>
    <col min="23" max="23" width="27.25" style="55" customWidth="1"/>
    <col min="24" max="24" width="15.125" style="55" customWidth="1"/>
    <col min="25" max="25" width="11.5" style="68" hidden="1" customWidth="1"/>
    <col min="26" max="26" width="59.5" style="55" bestFit="1" customWidth="1"/>
    <col min="27" max="27" width="13" style="69" bestFit="1" customWidth="1"/>
    <col min="28" max="28" width="14.625" style="69" customWidth="1"/>
    <col min="29" max="29" width="14.125" style="55" bestFit="1" customWidth="1"/>
    <col min="30" max="31" width="17.5" style="69" customWidth="1"/>
    <col min="32" max="32" width="13.125" style="70" customWidth="1"/>
    <col min="33" max="33" width="15.125" style="68" hidden="1" customWidth="1"/>
    <col min="34" max="34" width="11.125" style="68" hidden="1" customWidth="1"/>
    <col min="35" max="35" width="15.125" style="70" customWidth="1"/>
    <col min="36" max="36" width="9.125" style="70" customWidth="1"/>
    <col min="37" max="37" width="13" style="70" customWidth="1"/>
    <col min="38" max="38" width="11.125" style="68" hidden="1" customWidth="1"/>
    <col min="39" max="39" width="13.125" style="70" hidden="1" customWidth="1"/>
    <col min="40" max="40" width="17.625" style="70" hidden="1" customWidth="1"/>
    <col min="41" max="41" width="16.125" style="70" hidden="1" customWidth="1"/>
    <col min="42" max="42" width="11.125" style="68" hidden="1" customWidth="1"/>
    <col min="43" max="43" width="14" style="71" hidden="1" customWidth="1"/>
    <col min="44" max="44" width="11.125" style="68" hidden="1" customWidth="1"/>
    <col min="45" max="45" width="13.125" style="68" hidden="1" customWidth="1"/>
    <col min="46" max="46" width="13.125" style="32" hidden="1" customWidth="1"/>
    <col min="47" max="49" width="9" style="31"/>
    <col min="50" max="16384" width="9" style="55"/>
  </cols>
  <sheetData>
    <row r="1" spans="1:49" s="30" customFormat="1" ht="30" customHeight="1" x14ac:dyDescent="0.4">
      <c r="A1" s="20"/>
      <c r="B1" s="21"/>
      <c r="C1" s="21"/>
      <c r="D1" s="21"/>
      <c r="E1" s="21"/>
      <c r="F1" s="22"/>
      <c r="G1" s="114" t="s">
        <v>68</v>
      </c>
      <c r="H1" s="114"/>
      <c r="I1" s="114"/>
      <c r="J1" s="114"/>
      <c r="K1" s="114"/>
      <c r="L1" s="114"/>
      <c r="M1" s="114"/>
      <c r="N1" s="114"/>
      <c r="O1" s="115" t="s">
        <v>69</v>
      </c>
      <c r="P1" s="115"/>
      <c r="Q1" s="115"/>
      <c r="R1" s="115"/>
      <c r="S1" s="115"/>
      <c r="T1" s="115"/>
      <c r="U1" s="115"/>
      <c r="V1" s="115"/>
      <c r="W1" s="115"/>
      <c r="X1" s="115"/>
      <c r="Y1" s="22"/>
      <c r="Z1" s="23" t="s">
        <v>70</v>
      </c>
      <c r="AA1" s="24"/>
      <c r="AB1" s="24"/>
      <c r="AC1" s="25" t="s">
        <v>71</v>
      </c>
      <c r="AD1" s="24"/>
      <c r="AE1" s="24"/>
      <c r="AF1" s="26"/>
      <c r="AG1" s="27"/>
      <c r="AH1" s="27"/>
      <c r="AI1" s="28"/>
      <c r="AJ1" s="28"/>
      <c r="AK1" s="28"/>
      <c r="AL1" s="21"/>
      <c r="AM1" s="29"/>
      <c r="AN1" s="29"/>
      <c r="AO1" s="29"/>
      <c r="AP1" s="21"/>
      <c r="AQ1" s="21"/>
      <c r="AR1" s="21"/>
      <c r="AS1" s="21"/>
      <c r="AT1" s="21"/>
      <c r="AU1" s="20"/>
      <c r="AV1" s="20"/>
      <c r="AW1" s="20"/>
    </row>
    <row r="2" spans="1:49" s="31" customFormat="1" x14ac:dyDescent="0.4">
      <c r="B2" s="32" t="s">
        <v>72</v>
      </c>
      <c r="C2" s="32" t="s">
        <v>73</v>
      </c>
      <c r="D2" s="32" t="s">
        <v>74</v>
      </c>
      <c r="E2" s="32" t="s">
        <v>75</v>
      </c>
      <c r="F2" s="32" t="s">
        <v>76</v>
      </c>
      <c r="G2" s="33" t="s">
        <v>77</v>
      </c>
      <c r="H2" s="33" t="s">
        <v>78</v>
      </c>
      <c r="I2" s="33" t="s">
        <v>79</v>
      </c>
      <c r="J2" s="33" t="s">
        <v>80</v>
      </c>
      <c r="K2" s="33" t="s">
        <v>81</v>
      </c>
      <c r="L2" s="33" t="s">
        <v>82</v>
      </c>
      <c r="M2" s="33" t="s">
        <v>83</v>
      </c>
      <c r="N2" s="33" t="s">
        <v>84</v>
      </c>
      <c r="O2" s="34" t="s">
        <v>85</v>
      </c>
      <c r="P2" s="34" t="s">
        <v>86</v>
      </c>
      <c r="Q2" s="34" t="s">
        <v>87</v>
      </c>
      <c r="R2" s="34" t="s">
        <v>88</v>
      </c>
      <c r="S2" s="34" t="s">
        <v>89</v>
      </c>
      <c r="T2" s="34" t="s">
        <v>90</v>
      </c>
      <c r="U2" s="34" t="s">
        <v>91</v>
      </c>
      <c r="V2" s="34" t="s">
        <v>92</v>
      </c>
      <c r="W2" s="34" t="s">
        <v>93</v>
      </c>
      <c r="X2" s="34" t="s">
        <v>94</v>
      </c>
      <c r="Y2" s="35" t="s">
        <v>95</v>
      </c>
      <c r="Z2" s="36" t="s">
        <v>96</v>
      </c>
      <c r="AA2" s="37" t="s">
        <v>97</v>
      </c>
      <c r="AB2" s="37" t="s">
        <v>98</v>
      </c>
      <c r="AC2" s="36" t="s">
        <v>99</v>
      </c>
      <c r="AD2" s="37" t="s">
        <v>100</v>
      </c>
      <c r="AE2" s="37" t="s">
        <v>101</v>
      </c>
      <c r="AF2" s="38" t="s">
        <v>102</v>
      </c>
      <c r="AG2" s="39" t="s">
        <v>103</v>
      </c>
      <c r="AH2" s="39" t="s">
        <v>104</v>
      </c>
      <c r="AI2" s="38" t="s">
        <v>105</v>
      </c>
      <c r="AJ2" s="38" t="s">
        <v>106</v>
      </c>
      <c r="AK2" s="38" t="s">
        <v>107</v>
      </c>
      <c r="AL2" s="32" t="s">
        <v>108</v>
      </c>
      <c r="AM2" s="40" t="s">
        <v>109</v>
      </c>
      <c r="AN2" s="40" t="s">
        <v>110</v>
      </c>
      <c r="AO2" s="40" t="s">
        <v>111</v>
      </c>
      <c r="AP2" s="32" t="s">
        <v>112</v>
      </c>
      <c r="AQ2" s="41" t="s">
        <v>113</v>
      </c>
      <c r="AR2" s="32" t="s">
        <v>114</v>
      </c>
      <c r="AS2" s="32" t="s">
        <v>115</v>
      </c>
      <c r="AT2" s="32" t="s">
        <v>116</v>
      </c>
    </row>
    <row r="3" spans="1:49" s="42" customFormat="1" x14ac:dyDescent="0.4">
      <c r="A3" s="42" t="s">
        <v>117</v>
      </c>
      <c r="B3" s="43"/>
      <c r="C3" s="43"/>
      <c r="D3" s="44">
        <f ca="1">TODAY()</f>
        <v>43958</v>
      </c>
      <c r="E3" s="43"/>
      <c r="F3" s="43"/>
      <c r="G3" s="45" t="s">
        <v>118</v>
      </c>
      <c r="H3" s="45"/>
      <c r="I3" s="45" t="s">
        <v>119</v>
      </c>
      <c r="J3" s="45" t="s">
        <v>120</v>
      </c>
      <c r="K3" s="45" t="s">
        <v>121</v>
      </c>
      <c r="L3" s="45" t="s">
        <v>122</v>
      </c>
      <c r="M3" s="45" t="s">
        <v>123</v>
      </c>
      <c r="N3" s="45" t="s">
        <v>124</v>
      </c>
      <c r="O3" s="46" t="s">
        <v>125</v>
      </c>
      <c r="P3" s="46"/>
      <c r="Q3" s="46" t="s">
        <v>126</v>
      </c>
      <c r="R3" s="46" t="s">
        <v>127</v>
      </c>
      <c r="S3" s="46" t="s">
        <v>128</v>
      </c>
      <c r="T3" s="46" t="s">
        <v>129</v>
      </c>
      <c r="U3" s="46" t="s">
        <v>130</v>
      </c>
      <c r="V3" s="46" t="s">
        <v>131</v>
      </c>
      <c r="W3" s="46" t="s">
        <v>132</v>
      </c>
      <c r="X3" s="46" t="s">
        <v>133</v>
      </c>
      <c r="Y3" s="43"/>
      <c r="Z3" s="47" t="s">
        <v>134</v>
      </c>
      <c r="AA3" s="48">
        <v>100000</v>
      </c>
      <c r="AB3" s="48">
        <v>100000</v>
      </c>
      <c r="AC3" s="47">
        <v>1</v>
      </c>
      <c r="AD3" s="48">
        <f t="shared" ref="AD3:AD66" si="0">AB3*AC3</f>
        <v>100000</v>
      </c>
      <c r="AE3" s="48">
        <f t="shared" ref="AE3:AE66" si="1">IFERROR(AB3*AC3,"0")</f>
        <v>100000</v>
      </c>
      <c r="AF3" s="49">
        <v>0</v>
      </c>
      <c r="AG3" s="50"/>
      <c r="AH3" s="50"/>
      <c r="AI3" s="51">
        <f>AE3</f>
        <v>100000</v>
      </c>
      <c r="AJ3" s="49">
        <f t="shared" ref="AJ3:AJ66" si="2">ROUNDDOWN((AE3*10%),0)</f>
        <v>10000</v>
      </c>
      <c r="AK3" s="49">
        <f t="shared" ref="AK3:AK66" si="3">AE3+AJ3</f>
        <v>110000</v>
      </c>
      <c r="AL3" s="52" t="s">
        <v>135</v>
      </c>
      <c r="AM3" s="53"/>
      <c r="AN3" s="53"/>
      <c r="AO3" s="53"/>
      <c r="AP3" s="52">
        <v>0</v>
      </c>
      <c r="AQ3" s="44">
        <f ca="1">TODAY()+1</f>
        <v>43959</v>
      </c>
      <c r="AR3" s="52">
        <v>1</v>
      </c>
      <c r="AS3" s="54">
        <v>2</v>
      </c>
      <c r="AT3" s="52">
        <v>0</v>
      </c>
    </row>
    <row r="4" spans="1:49" x14ac:dyDescent="0.4">
      <c r="B4" s="52"/>
      <c r="C4" s="52"/>
      <c r="D4" s="44">
        <f ca="1">TODAY()</f>
        <v>43958</v>
      </c>
      <c r="E4" s="52"/>
      <c r="F4" s="52"/>
      <c r="G4" s="56" t="s">
        <v>118</v>
      </c>
      <c r="H4" s="56"/>
      <c r="I4" s="56"/>
      <c r="J4" s="56" t="s">
        <v>120</v>
      </c>
      <c r="K4" s="56" t="s">
        <v>121</v>
      </c>
      <c r="L4" s="56" t="s">
        <v>122</v>
      </c>
      <c r="M4" s="56" t="s">
        <v>123</v>
      </c>
      <c r="N4" s="56" t="s">
        <v>124</v>
      </c>
      <c r="O4" s="57" t="s">
        <v>136</v>
      </c>
      <c r="P4" s="57"/>
      <c r="Q4" s="57"/>
      <c r="R4" s="57"/>
      <c r="S4" s="57"/>
      <c r="T4" s="57"/>
      <c r="U4" s="57"/>
      <c r="V4" s="57"/>
      <c r="W4" s="57"/>
      <c r="X4" s="57"/>
      <c r="Y4" s="52"/>
      <c r="Z4" s="58" t="s">
        <v>134</v>
      </c>
      <c r="AA4" s="59">
        <v>100000</v>
      </c>
      <c r="AB4" s="59">
        <v>100000</v>
      </c>
      <c r="AC4" s="57">
        <v>1</v>
      </c>
      <c r="AD4" s="59">
        <f t="shared" si="0"/>
        <v>100000</v>
      </c>
      <c r="AE4" s="59">
        <f t="shared" si="1"/>
        <v>100000</v>
      </c>
      <c r="AF4" s="60">
        <v>0</v>
      </c>
      <c r="AG4" s="52"/>
      <c r="AH4" s="52"/>
      <c r="AI4" s="61">
        <f>AE4</f>
        <v>100000</v>
      </c>
      <c r="AJ4" s="60">
        <f t="shared" si="2"/>
        <v>10000</v>
      </c>
      <c r="AK4" s="60">
        <f t="shared" si="3"/>
        <v>110000</v>
      </c>
      <c r="AL4" s="52" t="s">
        <v>135</v>
      </c>
      <c r="AM4" s="60"/>
      <c r="AN4" s="60"/>
      <c r="AO4" s="60"/>
      <c r="AP4" s="52">
        <v>1</v>
      </c>
      <c r="AQ4" s="44">
        <f ca="1">TODAY()+1</f>
        <v>43959</v>
      </c>
      <c r="AR4" s="52">
        <v>1</v>
      </c>
      <c r="AS4" s="54">
        <v>2</v>
      </c>
      <c r="AT4" s="35">
        <v>0</v>
      </c>
    </row>
    <row r="5" spans="1:49" x14ac:dyDescent="0.4">
      <c r="B5" s="35"/>
      <c r="C5" s="35"/>
      <c r="D5" s="62">
        <f t="shared" ref="D5:D68" ca="1" si="4">TODAY()</f>
        <v>43958</v>
      </c>
      <c r="E5" s="35"/>
      <c r="F5" s="35"/>
      <c r="G5" s="56" t="s">
        <v>118</v>
      </c>
      <c r="H5" s="56"/>
      <c r="I5" s="56"/>
      <c r="J5" s="56" t="s">
        <v>120</v>
      </c>
      <c r="K5" s="56" t="s">
        <v>121</v>
      </c>
      <c r="L5" s="56" t="s">
        <v>122</v>
      </c>
      <c r="M5" s="56" t="s">
        <v>123</v>
      </c>
      <c r="N5" s="56" t="s">
        <v>124</v>
      </c>
      <c r="O5" s="63" t="s">
        <v>137</v>
      </c>
      <c r="P5" s="63"/>
      <c r="Q5" s="63"/>
      <c r="R5" s="63"/>
      <c r="S5" s="63"/>
      <c r="T5" s="63"/>
      <c r="U5" s="63"/>
      <c r="V5" s="63"/>
      <c r="W5" s="63"/>
      <c r="X5" s="63"/>
      <c r="Y5" s="35"/>
      <c r="Z5" s="64" t="s">
        <v>134</v>
      </c>
      <c r="AA5" s="65">
        <v>100000</v>
      </c>
      <c r="AB5" s="65">
        <v>100000</v>
      </c>
      <c r="AC5" s="57">
        <v>1</v>
      </c>
      <c r="AD5" s="65">
        <f t="shared" si="0"/>
        <v>100000</v>
      </c>
      <c r="AE5" s="65">
        <f t="shared" si="1"/>
        <v>100000</v>
      </c>
      <c r="AF5" s="66">
        <v>0</v>
      </c>
      <c r="AG5" s="35"/>
      <c r="AH5" s="35"/>
      <c r="AI5" s="61">
        <f t="shared" ref="AI5:AI68" si="5">AE5</f>
        <v>100000</v>
      </c>
      <c r="AJ5" s="66">
        <f t="shared" si="2"/>
        <v>10000</v>
      </c>
      <c r="AK5" s="66">
        <f t="shared" si="3"/>
        <v>110000</v>
      </c>
      <c r="AL5" s="35" t="s">
        <v>135</v>
      </c>
      <c r="AM5" s="66"/>
      <c r="AN5" s="66"/>
      <c r="AO5" s="66"/>
      <c r="AP5" s="35">
        <v>2</v>
      </c>
      <c r="AQ5" s="62">
        <f t="shared" ref="AQ5:AQ68" ca="1" si="6">TODAY()+1</f>
        <v>43959</v>
      </c>
      <c r="AR5" s="35">
        <v>1</v>
      </c>
      <c r="AS5" s="67">
        <v>2</v>
      </c>
      <c r="AT5" s="35">
        <v>0</v>
      </c>
    </row>
    <row r="6" spans="1:49" x14ac:dyDescent="0.4">
      <c r="B6" s="35"/>
      <c r="C6" s="35"/>
      <c r="D6" s="62">
        <f t="shared" ca="1" si="4"/>
        <v>43958</v>
      </c>
      <c r="E6" s="35"/>
      <c r="F6" s="35"/>
      <c r="G6" s="56" t="s">
        <v>118</v>
      </c>
      <c r="H6" s="56"/>
      <c r="I6" s="56"/>
      <c r="J6" s="56" t="s">
        <v>120</v>
      </c>
      <c r="K6" s="56" t="s">
        <v>121</v>
      </c>
      <c r="L6" s="56" t="s">
        <v>122</v>
      </c>
      <c r="M6" s="56" t="s">
        <v>123</v>
      </c>
      <c r="N6" s="56" t="s">
        <v>124</v>
      </c>
      <c r="O6" s="63" t="s">
        <v>138</v>
      </c>
      <c r="P6" s="63"/>
      <c r="Q6" s="63"/>
      <c r="R6" s="63"/>
      <c r="S6" s="63"/>
      <c r="T6" s="63"/>
      <c r="U6" s="63"/>
      <c r="V6" s="63"/>
      <c r="W6" s="63"/>
      <c r="X6" s="63"/>
      <c r="Y6" s="35"/>
      <c r="Z6" s="64" t="s">
        <v>134</v>
      </c>
      <c r="AA6" s="65">
        <v>100000</v>
      </c>
      <c r="AB6" s="65">
        <v>100000</v>
      </c>
      <c r="AC6" s="57">
        <v>3</v>
      </c>
      <c r="AD6" s="65">
        <f t="shared" si="0"/>
        <v>300000</v>
      </c>
      <c r="AE6" s="65">
        <f t="shared" si="1"/>
        <v>300000</v>
      </c>
      <c r="AF6" s="66">
        <v>0</v>
      </c>
      <c r="AG6" s="35"/>
      <c r="AH6" s="35"/>
      <c r="AI6" s="61">
        <f t="shared" si="5"/>
        <v>300000</v>
      </c>
      <c r="AJ6" s="66">
        <f t="shared" si="2"/>
        <v>30000</v>
      </c>
      <c r="AK6" s="66">
        <f t="shared" si="3"/>
        <v>330000</v>
      </c>
      <c r="AL6" s="35" t="s">
        <v>135</v>
      </c>
      <c r="AM6" s="66"/>
      <c r="AN6" s="66"/>
      <c r="AO6" s="66"/>
      <c r="AP6" s="35">
        <v>3</v>
      </c>
      <c r="AQ6" s="62">
        <f t="shared" ca="1" si="6"/>
        <v>43959</v>
      </c>
      <c r="AR6" s="35">
        <v>1</v>
      </c>
      <c r="AS6" s="67">
        <v>2</v>
      </c>
      <c r="AT6" s="35">
        <v>0</v>
      </c>
    </row>
    <row r="7" spans="1:49" x14ac:dyDescent="0.4">
      <c r="B7" s="35"/>
      <c r="C7" s="35"/>
      <c r="D7" s="62">
        <f t="shared" ca="1" si="4"/>
        <v>43958</v>
      </c>
      <c r="E7" s="35"/>
      <c r="F7" s="35"/>
      <c r="G7" s="56" t="s">
        <v>118</v>
      </c>
      <c r="H7" s="56"/>
      <c r="I7" s="56"/>
      <c r="J7" s="56" t="s">
        <v>120</v>
      </c>
      <c r="K7" s="56" t="s">
        <v>121</v>
      </c>
      <c r="L7" s="56" t="s">
        <v>122</v>
      </c>
      <c r="M7" s="56" t="s">
        <v>123</v>
      </c>
      <c r="N7" s="56" t="s">
        <v>124</v>
      </c>
      <c r="O7" s="63" t="s">
        <v>139</v>
      </c>
      <c r="P7" s="63"/>
      <c r="Q7" s="57" t="s">
        <v>140</v>
      </c>
      <c r="R7" s="57" t="s">
        <v>140</v>
      </c>
      <c r="S7" s="57" t="s">
        <v>141</v>
      </c>
      <c r="T7" s="57" t="s">
        <v>142</v>
      </c>
      <c r="U7" s="57" t="s">
        <v>143</v>
      </c>
      <c r="V7" s="57" t="s">
        <v>144</v>
      </c>
      <c r="W7" s="57" t="s">
        <v>145</v>
      </c>
      <c r="X7" s="57" t="s">
        <v>146</v>
      </c>
      <c r="Y7" s="35"/>
      <c r="Z7" s="64" t="s">
        <v>134</v>
      </c>
      <c r="AA7" s="65">
        <v>100000</v>
      </c>
      <c r="AB7" s="65">
        <v>100000</v>
      </c>
      <c r="AC7" s="57">
        <v>5</v>
      </c>
      <c r="AD7" s="65">
        <f t="shared" si="0"/>
        <v>500000</v>
      </c>
      <c r="AE7" s="65">
        <f t="shared" si="1"/>
        <v>500000</v>
      </c>
      <c r="AF7" s="66">
        <v>0</v>
      </c>
      <c r="AG7" s="35"/>
      <c r="AH7" s="35"/>
      <c r="AI7" s="61">
        <f t="shared" si="5"/>
        <v>500000</v>
      </c>
      <c r="AJ7" s="66">
        <f t="shared" si="2"/>
        <v>50000</v>
      </c>
      <c r="AK7" s="66">
        <f t="shared" si="3"/>
        <v>550000</v>
      </c>
      <c r="AL7" s="35" t="s">
        <v>135</v>
      </c>
      <c r="AM7" s="66"/>
      <c r="AN7" s="66"/>
      <c r="AO7" s="66"/>
      <c r="AP7" s="35">
        <v>4</v>
      </c>
      <c r="AQ7" s="62">
        <f t="shared" ca="1" si="6"/>
        <v>43959</v>
      </c>
      <c r="AR7" s="35">
        <v>1</v>
      </c>
      <c r="AS7" s="67">
        <v>2</v>
      </c>
      <c r="AT7" s="35">
        <v>0</v>
      </c>
    </row>
    <row r="8" spans="1:49" x14ac:dyDescent="0.4">
      <c r="B8" s="35"/>
      <c r="C8" s="35"/>
      <c r="D8" s="62">
        <f t="shared" ca="1" si="4"/>
        <v>43958</v>
      </c>
      <c r="E8" s="35"/>
      <c r="F8" s="35"/>
      <c r="G8" s="56" t="s">
        <v>118</v>
      </c>
      <c r="H8" s="56"/>
      <c r="I8" s="56"/>
      <c r="J8" s="56" t="s">
        <v>120</v>
      </c>
      <c r="K8" s="56" t="s">
        <v>121</v>
      </c>
      <c r="L8" s="56" t="s">
        <v>122</v>
      </c>
      <c r="M8" s="56" t="s">
        <v>123</v>
      </c>
      <c r="N8" s="56" t="s">
        <v>124</v>
      </c>
      <c r="O8" s="63" t="s">
        <v>211</v>
      </c>
      <c r="P8" s="63"/>
      <c r="Q8" s="63" t="s">
        <v>13</v>
      </c>
      <c r="R8" s="63"/>
      <c r="S8" s="63"/>
      <c r="T8" s="63"/>
      <c r="U8" s="63"/>
      <c r="V8" s="63"/>
      <c r="W8" s="63"/>
      <c r="X8" s="63"/>
      <c r="Y8" s="35"/>
      <c r="Z8" s="64" t="s">
        <v>134</v>
      </c>
      <c r="AA8" s="65">
        <v>100000</v>
      </c>
      <c r="AB8" s="65">
        <v>100000</v>
      </c>
      <c r="AC8" s="57">
        <v>5</v>
      </c>
      <c r="AD8" s="65">
        <f t="shared" si="0"/>
        <v>500000</v>
      </c>
      <c r="AE8" s="65">
        <f t="shared" si="1"/>
        <v>500000</v>
      </c>
      <c r="AF8" s="66">
        <v>0</v>
      </c>
      <c r="AG8" s="35"/>
      <c r="AH8" s="35"/>
      <c r="AI8" s="61">
        <f t="shared" si="5"/>
        <v>500000</v>
      </c>
      <c r="AJ8" s="66">
        <f t="shared" si="2"/>
        <v>50000</v>
      </c>
      <c r="AK8" s="66">
        <f t="shared" si="3"/>
        <v>550000</v>
      </c>
      <c r="AL8" s="35" t="s">
        <v>135</v>
      </c>
      <c r="AM8" s="66"/>
      <c r="AN8" s="66"/>
      <c r="AO8" s="66"/>
      <c r="AP8" s="35">
        <v>5</v>
      </c>
      <c r="AQ8" s="62">
        <f t="shared" ca="1" si="6"/>
        <v>43959</v>
      </c>
      <c r="AR8" s="35">
        <v>1</v>
      </c>
      <c r="AS8" s="67">
        <v>2</v>
      </c>
      <c r="AT8" s="35">
        <v>0</v>
      </c>
    </row>
    <row r="9" spans="1:49" x14ac:dyDescent="0.4">
      <c r="B9" s="35"/>
      <c r="C9" s="35"/>
      <c r="D9" s="62">
        <f t="shared" ca="1" si="4"/>
        <v>43958</v>
      </c>
      <c r="E9" s="35"/>
      <c r="F9" s="35"/>
      <c r="G9" s="56" t="s">
        <v>118</v>
      </c>
      <c r="H9" s="56"/>
      <c r="I9" s="56"/>
      <c r="J9" s="56" t="s">
        <v>120</v>
      </c>
      <c r="K9" s="56" t="s">
        <v>121</v>
      </c>
      <c r="L9" s="56" t="s">
        <v>122</v>
      </c>
      <c r="M9" s="56" t="s">
        <v>123</v>
      </c>
      <c r="N9" s="56" t="s">
        <v>124</v>
      </c>
      <c r="O9" s="63" t="s">
        <v>147</v>
      </c>
      <c r="P9" s="63"/>
      <c r="Q9" s="63"/>
      <c r="R9" s="63"/>
      <c r="S9" s="63"/>
      <c r="T9" s="63"/>
      <c r="U9" s="63"/>
      <c r="V9" s="63"/>
      <c r="W9" s="63"/>
      <c r="X9" s="63"/>
      <c r="Y9" s="35"/>
      <c r="Z9" s="64" t="s">
        <v>134</v>
      </c>
      <c r="AA9" s="65">
        <v>100000</v>
      </c>
      <c r="AB9" s="65">
        <v>100000</v>
      </c>
      <c r="AC9" s="57">
        <v>1</v>
      </c>
      <c r="AD9" s="65">
        <f t="shared" si="0"/>
        <v>100000</v>
      </c>
      <c r="AE9" s="65">
        <f t="shared" si="1"/>
        <v>100000</v>
      </c>
      <c r="AF9" s="66">
        <v>0</v>
      </c>
      <c r="AG9" s="35"/>
      <c r="AH9" s="35"/>
      <c r="AI9" s="61">
        <f t="shared" si="5"/>
        <v>100000</v>
      </c>
      <c r="AJ9" s="66">
        <f t="shared" si="2"/>
        <v>10000</v>
      </c>
      <c r="AK9" s="66">
        <f t="shared" si="3"/>
        <v>110000</v>
      </c>
      <c r="AL9" s="35" t="s">
        <v>135</v>
      </c>
      <c r="AM9" s="66"/>
      <c r="AN9" s="66"/>
      <c r="AO9" s="66"/>
      <c r="AP9" s="35">
        <v>6</v>
      </c>
      <c r="AQ9" s="62">
        <f t="shared" ca="1" si="6"/>
        <v>43959</v>
      </c>
      <c r="AR9" s="35">
        <v>1</v>
      </c>
      <c r="AS9" s="67">
        <v>2</v>
      </c>
      <c r="AT9" s="35">
        <v>0</v>
      </c>
    </row>
    <row r="10" spans="1:49" x14ac:dyDescent="0.4">
      <c r="B10" s="35"/>
      <c r="C10" s="35"/>
      <c r="D10" s="62">
        <f t="shared" ca="1" si="4"/>
        <v>43958</v>
      </c>
      <c r="E10" s="35"/>
      <c r="F10" s="35"/>
      <c r="G10" s="56" t="s">
        <v>118</v>
      </c>
      <c r="H10" s="56"/>
      <c r="I10" s="56"/>
      <c r="J10" s="56" t="s">
        <v>120</v>
      </c>
      <c r="K10" s="56" t="s">
        <v>121</v>
      </c>
      <c r="L10" s="56" t="s">
        <v>122</v>
      </c>
      <c r="M10" s="56" t="s">
        <v>123</v>
      </c>
      <c r="N10" s="56" t="s">
        <v>124</v>
      </c>
      <c r="O10" s="63" t="s">
        <v>148</v>
      </c>
      <c r="P10" s="63" t="s">
        <v>207</v>
      </c>
      <c r="Q10" s="63" t="s">
        <v>208</v>
      </c>
      <c r="R10" s="63"/>
      <c r="S10" s="63" t="s">
        <v>201</v>
      </c>
      <c r="T10" s="63" t="s">
        <v>202</v>
      </c>
      <c r="U10" s="63" t="s">
        <v>203</v>
      </c>
      <c r="V10" s="63" t="s">
        <v>204</v>
      </c>
      <c r="W10" s="63"/>
      <c r="X10" s="63" t="s">
        <v>205</v>
      </c>
      <c r="Y10" s="35"/>
      <c r="Z10" s="64" t="s">
        <v>134</v>
      </c>
      <c r="AA10" s="65">
        <v>100000</v>
      </c>
      <c r="AB10" s="65">
        <v>100000</v>
      </c>
      <c r="AC10" s="57">
        <v>2</v>
      </c>
      <c r="AD10" s="65">
        <v>200000</v>
      </c>
      <c r="AE10" s="65">
        <v>200000</v>
      </c>
      <c r="AF10" s="66">
        <v>0</v>
      </c>
      <c r="AG10" s="35"/>
      <c r="AH10" s="35"/>
      <c r="AI10" s="61">
        <v>200000</v>
      </c>
      <c r="AJ10" s="66">
        <v>0</v>
      </c>
      <c r="AK10" s="66">
        <v>200000</v>
      </c>
      <c r="AL10" s="35" t="s">
        <v>135</v>
      </c>
      <c r="AM10" s="66"/>
      <c r="AN10" s="66"/>
      <c r="AO10" s="66"/>
      <c r="AP10" s="35">
        <v>7</v>
      </c>
      <c r="AQ10" s="62">
        <f t="shared" ca="1" si="6"/>
        <v>43959</v>
      </c>
      <c r="AR10" s="35">
        <v>1</v>
      </c>
      <c r="AS10" s="67">
        <v>2</v>
      </c>
      <c r="AT10" s="35">
        <v>0</v>
      </c>
    </row>
    <row r="11" spans="1:49" x14ac:dyDescent="0.4">
      <c r="B11" s="35"/>
      <c r="C11" s="35"/>
      <c r="D11" s="62">
        <f t="shared" ca="1" si="4"/>
        <v>43958</v>
      </c>
      <c r="E11" s="35"/>
      <c r="F11" s="35"/>
      <c r="G11" s="56" t="s">
        <v>118</v>
      </c>
      <c r="H11" s="56"/>
      <c r="I11" s="56"/>
      <c r="J11" s="56" t="s">
        <v>120</v>
      </c>
      <c r="K11" s="56" t="s">
        <v>121</v>
      </c>
      <c r="L11" s="56" t="s">
        <v>122</v>
      </c>
      <c r="M11" s="56" t="s">
        <v>123</v>
      </c>
      <c r="N11" s="56" t="s">
        <v>124</v>
      </c>
      <c r="O11" s="63" t="s">
        <v>149</v>
      </c>
      <c r="P11" s="63" t="s">
        <v>150</v>
      </c>
      <c r="Q11" s="63" t="s">
        <v>151</v>
      </c>
      <c r="R11" s="63"/>
      <c r="S11" s="63" t="s">
        <v>152</v>
      </c>
      <c r="T11" s="63" t="s">
        <v>120</v>
      </c>
      <c r="U11" s="63" t="s">
        <v>153</v>
      </c>
      <c r="V11" s="63" t="s">
        <v>154</v>
      </c>
      <c r="W11" s="63"/>
      <c r="X11" s="63" t="s">
        <v>155</v>
      </c>
      <c r="Y11" s="35"/>
      <c r="Z11" s="64" t="s">
        <v>134</v>
      </c>
      <c r="AA11" s="65">
        <v>100000</v>
      </c>
      <c r="AB11" s="65">
        <v>100000</v>
      </c>
      <c r="AC11" s="57">
        <v>5</v>
      </c>
      <c r="AD11" s="65">
        <f t="shared" si="0"/>
        <v>500000</v>
      </c>
      <c r="AE11" s="65">
        <f t="shared" si="1"/>
        <v>500000</v>
      </c>
      <c r="AF11" s="66">
        <v>0</v>
      </c>
      <c r="AG11" s="35"/>
      <c r="AH11" s="35"/>
      <c r="AI11" s="61">
        <f t="shared" si="5"/>
        <v>500000</v>
      </c>
      <c r="AJ11" s="66">
        <f t="shared" si="2"/>
        <v>50000</v>
      </c>
      <c r="AK11" s="66">
        <f t="shared" si="3"/>
        <v>550000</v>
      </c>
      <c r="AL11" s="35" t="s">
        <v>135</v>
      </c>
      <c r="AM11" s="66"/>
      <c r="AN11" s="66"/>
      <c r="AO11" s="66"/>
      <c r="AP11" s="35">
        <v>8</v>
      </c>
      <c r="AQ11" s="62">
        <f t="shared" ca="1" si="6"/>
        <v>43959</v>
      </c>
      <c r="AR11" s="35">
        <v>1</v>
      </c>
      <c r="AS11" s="67">
        <v>2</v>
      </c>
      <c r="AT11" s="35">
        <v>0</v>
      </c>
    </row>
    <row r="12" spans="1:49" x14ac:dyDescent="0.4">
      <c r="B12" s="35"/>
      <c r="C12" s="35"/>
      <c r="D12" s="62">
        <f t="shared" ca="1" si="4"/>
        <v>43958</v>
      </c>
      <c r="E12" s="35"/>
      <c r="F12" s="35"/>
      <c r="G12" s="56" t="s">
        <v>118</v>
      </c>
      <c r="H12" s="56"/>
      <c r="I12" s="56"/>
      <c r="J12" s="56" t="s">
        <v>120</v>
      </c>
      <c r="K12" s="56" t="s">
        <v>121</v>
      </c>
      <c r="L12" s="56" t="s">
        <v>122</v>
      </c>
      <c r="M12" s="56" t="s">
        <v>123</v>
      </c>
      <c r="N12" s="56" t="s">
        <v>124</v>
      </c>
      <c r="O12" s="63" t="s">
        <v>156</v>
      </c>
      <c r="P12" s="63"/>
      <c r="Q12" s="63"/>
      <c r="R12" s="63"/>
      <c r="S12" s="63"/>
      <c r="T12" s="63"/>
      <c r="U12" s="63"/>
      <c r="V12" s="63"/>
      <c r="W12" s="63"/>
      <c r="X12" s="63"/>
      <c r="Y12" s="35"/>
      <c r="Z12" s="64" t="s">
        <v>134</v>
      </c>
      <c r="AA12" s="65">
        <v>100000</v>
      </c>
      <c r="AB12" s="65">
        <v>100000</v>
      </c>
      <c r="AC12" s="57">
        <v>1</v>
      </c>
      <c r="AD12" s="65">
        <f t="shared" si="0"/>
        <v>100000</v>
      </c>
      <c r="AE12" s="65">
        <f t="shared" si="1"/>
        <v>100000</v>
      </c>
      <c r="AF12" s="66">
        <v>0</v>
      </c>
      <c r="AG12" s="35"/>
      <c r="AH12" s="35"/>
      <c r="AI12" s="61">
        <f t="shared" si="5"/>
        <v>100000</v>
      </c>
      <c r="AJ12" s="66">
        <f t="shared" si="2"/>
        <v>10000</v>
      </c>
      <c r="AK12" s="66">
        <f t="shared" si="3"/>
        <v>110000</v>
      </c>
      <c r="AL12" s="35" t="s">
        <v>135</v>
      </c>
      <c r="AM12" s="66"/>
      <c r="AN12" s="66"/>
      <c r="AO12" s="66"/>
      <c r="AP12" s="35">
        <v>9</v>
      </c>
      <c r="AQ12" s="62">
        <f t="shared" ca="1" si="6"/>
        <v>43959</v>
      </c>
      <c r="AR12" s="35">
        <v>1</v>
      </c>
      <c r="AS12" s="67">
        <v>2</v>
      </c>
      <c r="AT12" s="35">
        <v>0</v>
      </c>
    </row>
    <row r="13" spans="1:49" x14ac:dyDescent="0.4">
      <c r="B13" s="35"/>
      <c r="C13" s="35"/>
      <c r="D13" s="62">
        <f t="shared" ca="1" si="4"/>
        <v>43958</v>
      </c>
      <c r="E13" s="35"/>
      <c r="F13" s="35"/>
      <c r="G13" s="56" t="s">
        <v>118</v>
      </c>
      <c r="H13" s="56"/>
      <c r="I13" s="56"/>
      <c r="J13" s="56" t="s">
        <v>120</v>
      </c>
      <c r="K13" s="56" t="s">
        <v>121</v>
      </c>
      <c r="L13" s="56" t="s">
        <v>122</v>
      </c>
      <c r="M13" s="56" t="s">
        <v>123</v>
      </c>
      <c r="N13" s="56" t="s">
        <v>124</v>
      </c>
      <c r="O13" s="63" t="s">
        <v>157</v>
      </c>
      <c r="P13" s="63"/>
      <c r="Q13" s="63" t="s">
        <v>158</v>
      </c>
      <c r="R13" s="63" t="s">
        <v>159</v>
      </c>
      <c r="S13" s="63" t="s">
        <v>160</v>
      </c>
      <c r="T13" s="63" t="s">
        <v>120</v>
      </c>
      <c r="U13" s="63" t="s">
        <v>161</v>
      </c>
      <c r="V13" s="63" t="s">
        <v>162</v>
      </c>
      <c r="W13" s="63" t="s">
        <v>163</v>
      </c>
      <c r="X13" s="63" t="s">
        <v>164</v>
      </c>
      <c r="Y13" s="35"/>
      <c r="Z13" s="64" t="s">
        <v>134</v>
      </c>
      <c r="AA13" s="65">
        <v>100000</v>
      </c>
      <c r="AB13" s="65">
        <v>100000</v>
      </c>
      <c r="AC13" s="57">
        <v>1</v>
      </c>
      <c r="AD13" s="65">
        <f t="shared" si="0"/>
        <v>100000</v>
      </c>
      <c r="AE13" s="65">
        <f t="shared" si="1"/>
        <v>100000</v>
      </c>
      <c r="AF13" s="66">
        <v>0</v>
      </c>
      <c r="AG13" s="35"/>
      <c r="AH13" s="35"/>
      <c r="AI13" s="61">
        <f t="shared" si="5"/>
        <v>100000</v>
      </c>
      <c r="AJ13" s="66">
        <f t="shared" si="2"/>
        <v>10000</v>
      </c>
      <c r="AK13" s="66">
        <f t="shared" si="3"/>
        <v>110000</v>
      </c>
      <c r="AL13" s="35" t="s">
        <v>135</v>
      </c>
      <c r="AM13" s="66"/>
      <c r="AN13" s="66"/>
      <c r="AO13" s="66"/>
      <c r="AP13" s="35">
        <v>10</v>
      </c>
      <c r="AQ13" s="62">
        <f t="shared" ca="1" si="6"/>
        <v>43959</v>
      </c>
      <c r="AR13" s="35">
        <v>1</v>
      </c>
      <c r="AS13" s="67">
        <v>2</v>
      </c>
      <c r="AT13" s="35">
        <v>0</v>
      </c>
    </row>
    <row r="14" spans="1:49" x14ac:dyDescent="0.4">
      <c r="B14" s="35"/>
      <c r="C14" s="35"/>
      <c r="D14" s="62">
        <f t="shared" ca="1" si="4"/>
        <v>43958</v>
      </c>
      <c r="E14" s="35"/>
      <c r="F14" s="35"/>
      <c r="G14" s="56" t="s">
        <v>118</v>
      </c>
      <c r="H14" s="56"/>
      <c r="I14" s="56"/>
      <c r="J14" s="56" t="s">
        <v>120</v>
      </c>
      <c r="K14" s="56" t="s">
        <v>121</v>
      </c>
      <c r="L14" s="56" t="s">
        <v>122</v>
      </c>
      <c r="M14" s="56" t="s">
        <v>123</v>
      </c>
      <c r="N14" s="56" t="s">
        <v>124</v>
      </c>
      <c r="O14" s="63" t="s">
        <v>174</v>
      </c>
      <c r="P14" s="63"/>
      <c r="Q14" s="63" t="s">
        <v>165</v>
      </c>
      <c r="R14" s="63" t="s">
        <v>166</v>
      </c>
      <c r="S14" s="63" t="s">
        <v>170</v>
      </c>
      <c r="T14" s="63" t="s">
        <v>171</v>
      </c>
      <c r="U14" s="63" t="s">
        <v>172</v>
      </c>
      <c r="V14" s="63" t="s">
        <v>173</v>
      </c>
      <c r="W14" s="63"/>
      <c r="X14" s="63" t="s">
        <v>175</v>
      </c>
      <c r="Y14" s="35"/>
      <c r="Z14" s="64" t="s">
        <v>134</v>
      </c>
      <c r="AA14" s="65">
        <v>100000</v>
      </c>
      <c r="AB14" s="65">
        <v>100000</v>
      </c>
      <c r="AC14" s="57">
        <v>2</v>
      </c>
      <c r="AD14" s="65">
        <f t="shared" si="0"/>
        <v>200000</v>
      </c>
      <c r="AE14" s="65">
        <f t="shared" si="1"/>
        <v>200000</v>
      </c>
      <c r="AF14" s="66">
        <v>0</v>
      </c>
      <c r="AG14" s="35"/>
      <c r="AH14" s="35"/>
      <c r="AI14" s="61">
        <f t="shared" si="5"/>
        <v>200000</v>
      </c>
      <c r="AJ14" s="66">
        <f t="shared" si="2"/>
        <v>20000</v>
      </c>
      <c r="AK14" s="66">
        <f t="shared" si="3"/>
        <v>220000</v>
      </c>
      <c r="AL14" s="35" t="s">
        <v>135</v>
      </c>
      <c r="AM14" s="66"/>
      <c r="AN14" s="66"/>
      <c r="AO14" s="66"/>
      <c r="AP14" s="35">
        <v>11</v>
      </c>
      <c r="AQ14" s="62">
        <f t="shared" ca="1" si="6"/>
        <v>43959</v>
      </c>
      <c r="AR14" s="35">
        <v>1</v>
      </c>
      <c r="AS14" s="67">
        <v>2</v>
      </c>
      <c r="AT14" s="35">
        <v>0</v>
      </c>
    </row>
    <row r="15" spans="1:49" x14ac:dyDescent="0.4">
      <c r="B15" s="35"/>
      <c r="C15" s="35"/>
      <c r="D15" s="62">
        <f t="shared" ca="1" si="4"/>
        <v>43958</v>
      </c>
      <c r="E15" s="35"/>
      <c r="F15" s="35"/>
      <c r="G15" s="56" t="s">
        <v>118</v>
      </c>
      <c r="H15" s="56"/>
      <c r="I15" s="56"/>
      <c r="J15" s="56" t="s">
        <v>120</v>
      </c>
      <c r="K15" s="56" t="s">
        <v>121</v>
      </c>
      <c r="L15" s="56" t="s">
        <v>122</v>
      </c>
      <c r="M15" s="56" t="s">
        <v>123</v>
      </c>
      <c r="N15" s="56" t="s">
        <v>124</v>
      </c>
      <c r="O15" s="63" t="s">
        <v>177</v>
      </c>
      <c r="P15" s="63" t="s">
        <v>178</v>
      </c>
      <c r="Q15" s="63" t="s">
        <v>179</v>
      </c>
      <c r="R15" s="63" t="s">
        <v>180</v>
      </c>
      <c r="S15" s="63" t="s">
        <v>181</v>
      </c>
      <c r="T15" s="63" t="s">
        <v>182</v>
      </c>
      <c r="U15" s="63" t="s">
        <v>183</v>
      </c>
      <c r="V15" s="63" t="s">
        <v>184</v>
      </c>
      <c r="W15" s="63"/>
      <c r="X15" s="63" t="s">
        <v>185</v>
      </c>
      <c r="Y15" s="35"/>
      <c r="Z15" s="64" t="s">
        <v>134</v>
      </c>
      <c r="AA15" s="65">
        <v>100000</v>
      </c>
      <c r="AB15" s="65">
        <v>100000</v>
      </c>
      <c r="AC15" s="57">
        <v>2</v>
      </c>
      <c r="AD15" s="65">
        <f t="shared" si="0"/>
        <v>200000</v>
      </c>
      <c r="AE15" s="65">
        <f t="shared" si="1"/>
        <v>200000</v>
      </c>
      <c r="AF15" s="66">
        <v>0</v>
      </c>
      <c r="AG15" s="35"/>
      <c r="AH15" s="35"/>
      <c r="AI15" s="61">
        <f t="shared" si="5"/>
        <v>200000</v>
      </c>
      <c r="AJ15" s="66">
        <f t="shared" si="2"/>
        <v>20000</v>
      </c>
      <c r="AK15" s="66">
        <f t="shared" si="3"/>
        <v>220000</v>
      </c>
      <c r="AL15" s="35" t="s">
        <v>135</v>
      </c>
      <c r="AM15" s="66"/>
      <c r="AN15" s="66"/>
      <c r="AO15" s="66"/>
      <c r="AP15" s="35">
        <v>12</v>
      </c>
      <c r="AQ15" s="62">
        <f t="shared" ca="1" si="6"/>
        <v>43959</v>
      </c>
      <c r="AR15" s="35">
        <v>1</v>
      </c>
      <c r="AS15" s="67">
        <v>2</v>
      </c>
      <c r="AT15" s="35">
        <v>0</v>
      </c>
    </row>
    <row r="16" spans="1:49" x14ac:dyDescent="0.4">
      <c r="B16" s="35"/>
      <c r="C16" s="35"/>
      <c r="D16" s="62">
        <f t="shared" ca="1" si="4"/>
        <v>43958</v>
      </c>
      <c r="E16" s="35"/>
      <c r="F16" s="35"/>
      <c r="G16" s="56" t="s">
        <v>118</v>
      </c>
      <c r="H16" s="56"/>
      <c r="I16" s="56"/>
      <c r="J16" s="56" t="s">
        <v>120</v>
      </c>
      <c r="K16" s="56" t="s">
        <v>121</v>
      </c>
      <c r="L16" s="56" t="s">
        <v>122</v>
      </c>
      <c r="M16" s="56" t="s">
        <v>123</v>
      </c>
      <c r="N16" s="56" t="s">
        <v>124</v>
      </c>
      <c r="O16" s="63" t="s">
        <v>212</v>
      </c>
      <c r="P16" s="63"/>
      <c r="Q16" s="63" t="s">
        <v>213</v>
      </c>
      <c r="R16" s="63" t="s">
        <v>214</v>
      </c>
      <c r="S16" s="63" t="s">
        <v>215</v>
      </c>
      <c r="T16" s="63" t="s">
        <v>216</v>
      </c>
      <c r="U16" s="63" t="s">
        <v>217</v>
      </c>
      <c r="V16" s="63" t="s">
        <v>218</v>
      </c>
      <c r="W16" s="63"/>
      <c r="X16" s="63" t="s">
        <v>219</v>
      </c>
      <c r="Y16" s="35"/>
      <c r="Z16" s="64"/>
      <c r="AA16" s="65">
        <v>100000</v>
      </c>
      <c r="AB16" s="65">
        <v>100000</v>
      </c>
      <c r="AC16" s="57"/>
      <c r="AD16" s="65">
        <f t="shared" si="0"/>
        <v>0</v>
      </c>
      <c r="AE16" s="65">
        <f t="shared" si="1"/>
        <v>0</v>
      </c>
      <c r="AF16" s="66">
        <v>0</v>
      </c>
      <c r="AG16" s="35"/>
      <c r="AH16" s="35"/>
      <c r="AI16" s="61">
        <f t="shared" si="5"/>
        <v>0</v>
      </c>
      <c r="AJ16" s="66">
        <f t="shared" si="2"/>
        <v>0</v>
      </c>
      <c r="AK16" s="66">
        <f t="shared" si="3"/>
        <v>0</v>
      </c>
      <c r="AL16" s="35" t="s">
        <v>135</v>
      </c>
      <c r="AM16" s="66"/>
      <c r="AN16" s="66"/>
      <c r="AO16" s="66"/>
      <c r="AP16" s="35">
        <v>13</v>
      </c>
      <c r="AQ16" s="62">
        <f t="shared" ca="1" si="6"/>
        <v>43959</v>
      </c>
      <c r="AR16" s="35">
        <v>1</v>
      </c>
      <c r="AS16" s="67">
        <v>2</v>
      </c>
      <c r="AT16" s="35">
        <v>0</v>
      </c>
    </row>
    <row r="17" spans="2:46" x14ac:dyDescent="0.4">
      <c r="B17" s="35"/>
      <c r="C17" s="35"/>
      <c r="D17" s="62">
        <f t="shared" ca="1" si="4"/>
        <v>43958</v>
      </c>
      <c r="E17" s="35"/>
      <c r="F17" s="35"/>
      <c r="G17" s="56" t="s">
        <v>118</v>
      </c>
      <c r="H17" s="56"/>
      <c r="I17" s="56"/>
      <c r="J17" s="56" t="s">
        <v>120</v>
      </c>
      <c r="K17" s="56" t="s">
        <v>121</v>
      </c>
      <c r="L17" s="56" t="s">
        <v>122</v>
      </c>
      <c r="M17" s="56" t="s">
        <v>123</v>
      </c>
      <c r="N17" s="56" t="s">
        <v>124</v>
      </c>
      <c r="O17" s="63" t="s">
        <v>220</v>
      </c>
      <c r="P17" s="63"/>
      <c r="Q17" s="57" t="s">
        <v>221</v>
      </c>
      <c r="R17" s="57" t="s">
        <v>222</v>
      </c>
      <c r="S17" s="57" t="s">
        <v>223</v>
      </c>
      <c r="T17" s="57" t="s">
        <v>224</v>
      </c>
      <c r="U17" s="57" t="s">
        <v>225</v>
      </c>
      <c r="V17" s="57" t="s">
        <v>226</v>
      </c>
      <c r="W17" s="57"/>
      <c r="X17" s="57" t="s">
        <v>227</v>
      </c>
      <c r="Y17" s="35"/>
      <c r="Z17" s="64"/>
      <c r="AA17" s="65">
        <v>100000</v>
      </c>
      <c r="AB17" s="65">
        <v>100000</v>
      </c>
      <c r="AC17" s="57"/>
      <c r="AD17" s="65">
        <f t="shared" si="0"/>
        <v>0</v>
      </c>
      <c r="AE17" s="65">
        <f t="shared" si="1"/>
        <v>0</v>
      </c>
      <c r="AF17" s="66">
        <v>0</v>
      </c>
      <c r="AG17" s="35"/>
      <c r="AH17" s="35"/>
      <c r="AI17" s="61">
        <f t="shared" si="5"/>
        <v>0</v>
      </c>
      <c r="AJ17" s="66">
        <f t="shared" si="2"/>
        <v>0</v>
      </c>
      <c r="AK17" s="66">
        <f t="shared" si="3"/>
        <v>0</v>
      </c>
      <c r="AL17" s="35" t="s">
        <v>135</v>
      </c>
      <c r="AM17" s="66"/>
      <c r="AN17" s="66"/>
      <c r="AO17" s="66"/>
      <c r="AP17" s="35">
        <v>14</v>
      </c>
      <c r="AQ17" s="62">
        <f t="shared" ca="1" si="6"/>
        <v>43959</v>
      </c>
      <c r="AR17" s="35">
        <v>1</v>
      </c>
      <c r="AS17" s="67">
        <v>2</v>
      </c>
      <c r="AT17" s="35">
        <v>0</v>
      </c>
    </row>
    <row r="18" spans="2:46" x14ac:dyDescent="0.4">
      <c r="B18" s="35"/>
      <c r="C18" s="35"/>
      <c r="D18" s="62">
        <f t="shared" ca="1" si="4"/>
        <v>43958</v>
      </c>
      <c r="E18" s="35"/>
      <c r="F18" s="35"/>
      <c r="G18" s="56" t="s">
        <v>118</v>
      </c>
      <c r="H18" s="56"/>
      <c r="I18" s="56"/>
      <c r="J18" s="56" t="s">
        <v>120</v>
      </c>
      <c r="K18" s="56" t="s">
        <v>121</v>
      </c>
      <c r="L18" s="56" t="s">
        <v>122</v>
      </c>
      <c r="M18" s="56" t="s">
        <v>123</v>
      </c>
      <c r="N18" s="56" t="s">
        <v>124</v>
      </c>
      <c r="O18" s="63" t="s">
        <v>228</v>
      </c>
      <c r="P18" s="63"/>
      <c r="Q18" s="63" t="s">
        <v>229</v>
      </c>
      <c r="R18" s="63" t="s">
        <v>230</v>
      </c>
      <c r="S18" s="63" t="s">
        <v>231</v>
      </c>
      <c r="T18" s="63" t="s">
        <v>232</v>
      </c>
      <c r="U18" s="63" t="s">
        <v>233</v>
      </c>
      <c r="V18" s="63" t="s">
        <v>234</v>
      </c>
      <c r="W18" s="63"/>
      <c r="X18" s="63" t="s">
        <v>235</v>
      </c>
      <c r="Y18" s="35"/>
      <c r="Z18" s="64"/>
      <c r="AA18" s="65">
        <v>100000</v>
      </c>
      <c r="AB18" s="65">
        <v>100000</v>
      </c>
      <c r="AC18" s="57"/>
      <c r="AD18" s="65">
        <f t="shared" si="0"/>
        <v>0</v>
      </c>
      <c r="AE18" s="65">
        <f t="shared" si="1"/>
        <v>0</v>
      </c>
      <c r="AF18" s="66">
        <v>0</v>
      </c>
      <c r="AG18" s="35"/>
      <c r="AH18" s="35"/>
      <c r="AI18" s="61">
        <f t="shared" si="5"/>
        <v>0</v>
      </c>
      <c r="AJ18" s="66">
        <f t="shared" si="2"/>
        <v>0</v>
      </c>
      <c r="AK18" s="66">
        <f t="shared" si="3"/>
        <v>0</v>
      </c>
      <c r="AL18" s="35" t="s">
        <v>135</v>
      </c>
      <c r="AM18" s="66"/>
      <c r="AN18" s="66"/>
      <c r="AO18" s="66"/>
      <c r="AP18" s="35">
        <v>15</v>
      </c>
      <c r="AQ18" s="62">
        <f t="shared" ca="1" si="6"/>
        <v>43959</v>
      </c>
      <c r="AR18" s="35">
        <v>1</v>
      </c>
      <c r="AS18" s="67">
        <v>2</v>
      </c>
      <c r="AT18" s="35">
        <v>0</v>
      </c>
    </row>
    <row r="19" spans="2:46" x14ac:dyDescent="0.4">
      <c r="B19" s="35"/>
      <c r="C19" s="35"/>
      <c r="D19" s="62">
        <f t="shared" ca="1" si="4"/>
        <v>43958</v>
      </c>
      <c r="E19" s="35"/>
      <c r="F19" s="35"/>
      <c r="G19" s="56" t="s">
        <v>118</v>
      </c>
      <c r="H19" s="56"/>
      <c r="I19" s="56"/>
      <c r="J19" s="56" t="s">
        <v>120</v>
      </c>
      <c r="K19" s="56" t="s">
        <v>121</v>
      </c>
      <c r="L19" s="56" t="s">
        <v>122</v>
      </c>
      <c r="M19" s="56" t="s">
        <v>123</v>
      </c>
      <c r="N19" s="56" t="s">
        <v>124</v>
      </c>
      <c r="O19" s="63" t="s">
        <v>236</v>
      </c>
      <c r="P19" s="63"/>
      <c r="Q19" s="63" t="s">
        <v>237</v>
      </c>
      <c r="R19" s="63" t="s">
        <v>238</v>
      </c>
      <c r="S19" s="63" t="s">
        <v>239</v>
      </c>
      <c r="T19" s="63" t="s">
        <v>240</v>
      </c>
      <c r="U19" s="63" t="s">
        <v>241</v>
      </c>
      <c r="V19" s="63" t="s">
        <v>242</v>
      </c>
      <c r="W19" s="63"/>
      <c r="X19" s="63" t="s">
        <v>243</v>
      </c>
      <c r="Y19" s="35"/>
      <c r="Z19" s="64"/>
      <c r="AA19" s="65">
        <v>100000</v>
      </c>
      <c r="AB19" s="65">
        <v>100000</v>
      </c>
      <c r="AC19" s="57"/>
      <c r="AD19" s="65">
        <f t="shared" si="0"/>
        <v>0</v>
      </c>
      <c r="AE19" s="65">
        <f t="shared" si="1"/>
        <v>0</v>
      </c>
      <c r="AF19" s="66">
        <v>0</v>
      </c>
      <c r="AG19" s="35"/>
      <c r="AH19" s="35"/>
      <c r="AI19" s="61">
        <f t="shared" si="5"/>
        <v>0</v>
      </c>
      <c r="AJ19" s="66">
        <f t="shared" si="2"/>
        <v>0</v>
      </c>
      <c r="AK19" s="66">
        <f t="shared" si="3"/>
        <v>0</v>
      </c>
      <c r="AL19" s="35" t="s">
        <v>135</v>
      </c>
      <c r="AM19" s="66"/>
      <c r="AN19" s="66"/>
      <c r="AO19" s="66"/>
      <c r="AP19" s="35">
        <v>16</v>
      </c>
      <c r="AQ19" s="62">
        <f t="shared" ca="1" si="6"/>
        <v>43959</v>
      </c>
      <c r="AR19" s="35">
        <v>1</v>
      </c>
      <c r="AS19" s="67">
        <v>2</v>
      </c>
      <c r="AT19" s="35">
        <v>0</v>
      </c>
    </row>
    <row r="20" spans="2:46" x14ac:dyDescent="0.4">
      <c r="B20" s="35"/>
      <c r="C20" s="35"/>
      <c r="D20" s="62">
        <f t="shared" ca="1" si="4"/>
        <v>43958</v>
      </c>
      <c r="E20" s="35"/>
      <c r="F20" s="35"/>
      <c r="G20" s="56" t="s">
        <v>118</v>
      </c>
      <c r="H20" s="56"/>
      <c r="I20" s="56"/>
      <c r="J20" s="56" t="s">
        <v>120</v>
      </c>
      <c r="K20" s="56" t="s">
        <v>121</v>
      </c>
      <c r="L20" s="56" t="s">
        <v>122</v>
      </c>
      <c r="M20" s="56" t="s">
        <v>123</v>
      </c>
      <c r="N20" s="56" t="s">
        <v>124</v>
      </c>
      <c r="O20" s="63" t="s">
        <v>244</v>
      </c>
      <c r="P20" s="63"/>
      <c r="Q20" s="63" t="s">
        <v>245</v>
      </c>
      <c r="R20" s="63" t="s">
        <v>246</v>
      </c>
      <c r="S20" s="63" t="s">
        <v>247</v>
      </c>
      <c r="T20" s="63" t="s">
        <v>248</v>
      </c>
      <c r="U20" s="63" t="s">
        <v>249</v>
      </c>
      <c r="V20" s="63" t="s">
        <v>250</v>
      </c>
      <c r="W20" s="63"/>
      <c r="X20" s="63" t="s">
        <v>251</v>
      </c>
      <c r="Y20" s="35" t="str">
        <f>IFERROR(VLOOKUP(Z20,[1]リスト!A:B,2,FALSE),"")</f>
        <v/>
      </c>
      <c r="Z20" s="64"/>
      <c r="AA20" s="65">
        <v>100000</v>
      </c>
      <c r="AB20" s="65">
        <v>100000</v>
      </c>
      <c r="AC20" s="57"/>
      <c r="AD20" s="65">
        <f t="shared" si="0"/>
        <v>0</v>
      </c>
      <c r="AE20" s="65">
        <f t="shared" si="1"/>
        <v>0</v>
      </c>
      <c r="AF20" s="66">
        <v>0</v>
      </c>
      <c r="AG20" s="35"/>
      <c r="AH20" s="35"/>
      <c r="AI20" s="61">
        <f t="shared" si="5"/>
        <v>0</v>
      </c>
      <c r="AJ20" s="66">
        <f t="shared" si="2"/>
        <v>0</v>
      </c>
      <c r="AK20" s="66">
        <f t="shared" si="3"/>
        <v>0</v>
      </c>
      <c r="AL20" s="35" t="s">
        <v>135</v>
      </c>
      <c r="AM20" s="66"/>
      <c r="AN20" s="66"/>
      <c r="AO20" s="66"/>
      <c r="AP20" s="35">
        <v>17</v>
      </c>
      <c r="AQ20" s="62">
        <f t="shared" ca="1" si="6"/>
        <v>43959</v>
      </c>
      <c r="AR20" s="35">
        <v>1</v>
      </c>
      <c r="AS20" s="67">
        <v>2</v>
      </c>
      <c r="AT20" s="35">
        <v>0</v>
      </c>
    </row>
    <row r="21" spans="2:46" x14ac:dyDescent="0.4">
      <c r="B21" s="35"/>
      <c r="C21" s="35"/>
      <c r="D21" s="62">
        <f t="shared" ca="1" si="4"/>
        <v>43958</v>
      </c>
      <c r="E21" s="35"/>
      <c r="F21" s="35"/>
      <c r="G21" s="56" t="s">
        <v>118</v>
      </c>
      <c r="H21" s="56"/>
      <c r="I21" s="56"/>
      <c r="J21" s="56" t="s">
        <v>120</v>
      </c>
      <c r="K21" s="56" t="s">
        <v>121</v>
      </c>
      <c r="L21" s="56" t="s">
        <v>122</v>
      </c>
      <c r="M21" s="56" t="s">
        <v>123</v>
      </c>
      <c r="N21" s="56" t="s">
        <v>124</v>
      </c>
      <c r="O21" s="63" t="s">
        <v>252</v>
      </c>
      <c r="P21" s="63"/>
      <c r="Q21" s="63" t="s">
        <v>253</v>
      </c>
      <c r="R21" s="63" t="s">
        <v>254</v>
      </c>
      <c r="S21" s="63" t="s">
        <v>255</v>
      </c>
      <c r="T21" s="63" t="s">
        <v>256</v>
      </c>
      <c r="U21" s="63" t="s">
        <v>257</v>
      </c>
      <c r="V21" s="63" t="s">
        <v>258</v>
      </c>
      <c r="W21" s="63"/>
      <c r="X21" s="63" t="s">
        <v>259</v>
      </c>
      <c r="Y21" s="35" t="str">
        <f>IFERROR(VLOOKUP(Z21,[1]リスト!A:B,2,FALSE),"")</f>
        <v/>
      </c>
      <c r="Z21" s="64"/>
      <c r="AA21" s="65">
        <v>100000</v>
      </c>
      <c r="AB21" s="65">
        <v>100000</v>
      </c>
      <c r="AC21" s="57"/>
      <c r="AD21" s="65">
        <f t="shared" si="0"/>
        <v>0</v>
      </c>
      <c r="AE21" s="65">
        <f t="shared" si="1"/>
        <v>0</v>
      </c>
      <c r="AF21" s="66">
        <v>0</v>
      </c>
      <c r="AG21" s="35"/>
      <c r="AH21" s="35"/>
      <c r="AI21" s="61">
        <f t="shared" si="5"/>
        <v>0</v>
      </c>
      <c r="AJ21" s="66">
        <f t="shared" si="2"/>
        <v>0</v>
      </c>
      <c r="AK21" s="66">
        <f t="shared" si="3"/>
        <v>0</v>
      </c>
      <c r="AL21" s="35" t="s">
        <v>135</v>
      </c>
      <c r="AM21" s="66"/>
      <c r="AN21" s="66"/>
      <c r="AO21" s="66"/>
      <c r="AP21" s="35">
        <v>18</v>
      </c>
      <c r="AQ21" s="62">
        <f t="shared" ca="1" si="6"/>
        <v>43959</v>
      </c>
      <c r="AR21" s="35">
        <v>1</v>
      </c>
      <c r="AS21" s="67">
        <v>2</v>
      </c>
      <c r="AT21" s="35">
        <v>0</v>
      </c>
    </row>
    <row r="22" spans="2:46" x14ac:dyDescent="0.4">
      <c r="B22" s="35"/>
      <c r="C22" s="35"/>
      <c r="D22" s="62">
        <f t="shared" ca="1" si="4"/>
        <v>43958</v>
      </c>
      <c r="E22" s="35"/>
      <c r="F22" s="35"/>
      <c r="G22" s="56" t="s">
        <v>118</v>
      </c>
      <c r="H22" s="56"/>
      <c r="I22" s="56"/>
      <c r="J22" s="56" t="s">
        <v>120</v>
      </c>
      <c r="K22" s="56" t="s">
        <v>121</v>
      </c>
      <c r="L22" s="56" t="s">
        <v>122</v>
      </c>
      <c r="M22" s="56" t="s">
        <v>123</v>
      </c>
      <c r="N22" s="56" t="s">
        <v>124</v>
      </c>
      <c r="O22" s="63" t="s">
        <v>260</v>
      </c>
      <c r="P22" s="63"/>
      <c r="Q22" s="63" t="s">
        <v>261</v>
      </c>
      <c r="R22" s="63" t="s">
        <v>262</v>
      </c>
      <c r="S22" s="63" t="s">
        <v>263</v>
      </c>
      <c r="T22" s="63" t="s">
        <v>264</v>
      </c>
      <c r="U22" s="63" t="s">
        <v>265</v>
      </c>
      <c r="V22" s="63" t="s">
        <v>266</v>
      </c>
      <c r="W22" s="63"/>
      <c r="X22" s="63" t="s">
        <v>267</v>
      </c>
      <c r="Y22" s="35" t="str">
        <f>IFERROR(VLOOKUP(Z22,[1]リスト!A:B,2,FALSE),"")</f>
        <v/>
      </c>
      <c r="Z22" s="64"/>
      <c r="AA22" s="65">
        <v>100000</v>
      </c>
      <c r="AB22" s="65">
        <v>100000</v>
      </c>
      <c r="AC22" s="57"/>
      <c r="AD22" s="65">
        <f t="shared" si="0"/>
        <v>0</v>
      </c>
      <c r="AE22" s="65">
        <f t="shared" si="1"/>
        <v>0</v>
      </c>
      <c r="AF22" s="66">
        <v>0</v>
      </c>
      <c r="AG22" s="35"/>
      <c r="AH22" s="35"/>
      <c r="AI22" s="61">
        <f t="shared" si="5"/>
        <v>0</v>
      </c>
      <c r="AJ22" s="66">
        <f t="shared" si="2"/>
        <v>0</v>
      </c>
      <c r="AK22" s="66">
        <f t="shared" si="3"/>
        <v>0</v>
      </c>
      <c r="AL22" s="35" t="s">
        <v>135</v>
      </c>
      <c r="AM22" s="66"/>
      <c r="AN22" s="66"/>
      <c r="AO22" s="66"/>
      <c r="AP22" s="35">
        <v>19</v>
      </c>
      <c r="AQ22" s="62">
        <f t="shared" ca="1" si="6"/>
        <v>43959</v>
      </c>
      <c r="AR22" s="35">
        <v>1</v>
      </c>
      <c r="AS22" s="67">
        <v>2</v>
      </c>
      <c r="AT22" s="35">
        <v>0</v>
      </c>
    </row>
    <row r="23" spans="2:46" x14ac:dyDescent="0.4">
      <c r="B23" s="35"/>
      <c r="C23" s="35"/>
      <c r="D23" s="62">
        <f t="shared" ca="1" si="4"/>
        <v>43958</v>
      </c>
      <c r="E23" s="35"/>
      <c r="F23" s="35"/>
      <c r="G23" s="56" t="s">
        <v>118</v>
      </c>
      <c r="H23" s="56"/>
      <c r="I23" s="56"/>
      <c r="J23" s="56" t="s">
        <v>120</v>
      </c>
      <c r="K23" s="56" t="s">
        <v>121</v>
      </c>
      <c r="L23" s="56" t="s">
        <v>122</v>
      </c>
      <c r="M23" s="56" t="s">
        <v>123</v>
      </c>
      <c r="N23" s="56" t="s">
        <v>124</v>
      </c>
      <c r="O23" s="63" t="s">
        <v>268</v>
      </c>
      <c r="P23" s="63"/>
      <c r="Q23" s="63" t="s">
        <v>269</v>
      </c>
      <c r="R23" s="63" t="s">
        <v>270</v>
      </c>
      <c r="S23" s="63" t="s">
        <v>271</v>
      </c>
      <c r="T23" s="63" t="s">
        <v>272</v>
      </c>
      <c r="U23" s="63" t="s">
        <v>273</v>
      </c>
      <c r="V23" s="63" t="s">
        <v>274</v>
      </c>
      <c r="W23" s="63"/>
      <c r="X23" s="63" t="s">
        <v>275</v>
      </c>
      <c r="Y23" s="35" t="str">
        <f>IFERROR(VLOOKUP(Z23,[1]リスト!A:B,2,FALSE),"")</f>
        <v/>
      </c>
      <c r="Z23" s="64"/>
      <c r="AA23" s="65">
        <v>100000</v>
      </c>
      <c r="AB23" s="65">
        <v>100000</v>
      </c>
      <c r="AC23" s="57"/>
      <c r="AD23" s="65">
        <f t="shared" si="0"/>
        <v>0</v>
      </c>
      <c r="AE23" s="65">
        <f t="shared" si="1"/>
        <v>0</v>
      </c>
      <c r="AF23" s="66">
        <v>0</v>
      </c>
      <c r="AG23" s="35"/>
      <c r="AH23" s="35"/>
      <c r="AI23" s="61">
        <f t="shared" si="5"/>
        <v>0</v>
      </c>
      <c r="AJ23" s="66">
        <f t="shared" si="2"/>
        <v>0</v>
      </c>
      <c r="AK23" s="66">
        <f t="shared" si="3"/>
        <v>0</v>
      </c>
      <c r="AL23" s="35" t="s">
        <v>135</v>
      </c>
      <c r="AM23" s="66"/>
      <c r="AN23" s="66"/>
      <c r="AO23" s="66"/>
      <c r="AP23" s="35">
        <v>20</v>
      </c>
      <c r="AQ23" s="62">
        <f t="shared" ca="1" si="6"/>
        <v>43959</v>
      </c>
      <c r="AR23" s="35">
        <v>1</v>
      </c>
      <c r="AS23" s="67">
        <v>2</v>
      </c>
      <c r="AT23" s="35">
        <v>0</v>
      </c>
    </row>
    <row r="24" spans="2:46" x14ac:dyDescent="0.4">
      <c r="B24" s="35"/>
      <c r="C24" s="35"/>
      <c r="D24" s="62">
        <f t="shared" ca="1" si="4"/>
        <v>43958</v>
      </c>
      <c r="E24" s="35"/>
      <c r="F24" s="35"/>
      <c r="G24" s="56" t="s">
        <v>118</v>
      </c>
      <c r="H24" s="56"/>
      <c r="I24" s="56"/>
      <c r="J24" s="56" t="s">
        <v>120</v>
      </c>
      <c r="K24" s="56" t="s">
        <v>121</v>
      </c>
      <c r="L24" s="56" t="s">
        <v>122</v>
      </c>
      <c r="M24" s="56" t="s">
        <v>123</v>
      </c>
      <c r="N24" s="56" t="s">
        <v>124</v>
      </c>
      <c r="O24" s="63" t="s">
        <v>276</v>
      </c>
      <c r="P24" s="63"/>
      <c r="Q24" s="63" t="s">
        <v>277</v>
      </c>
      <c r="R24" s="63" t="s">
        <v>278</v>
      </c>
      <c r="S24" s="63" t="s">
        <v>279</v>
      </c>
      <c r="T24" s="63" t="s">
        <v>280</v>
      </c>
      <c r="U24" s="63" t="s">
        <v>281</v>
      </c>
      <c r="V24" s="63" t="s">
        <v>282</v>
      </c>
      <c r="W24" s="63"/>
      <c r="X24" s="63" t="s">
        <v>283</v>
      </c>
      <c r="Y24" s="35" t="str">
        <f>IFERROR(VLOOKUP(Z24,[1]リスト!A:B,2,FALSE),"")</f>
        <v/>
      </c>
      <c r="Z24" s="64"/>
      <c r="AA24" s="65">
        <v>100000</v>
      </c>
      <c r="AB24" s="65">
        <v>100000</v>
      </c>
      <c r="AC24" s="57"/>
      <c r="AD24" s="65">
        <f t="shared" si="0"/>
        <v>0</v>
      </c>
      <c r="AE24" s="65">
        <f t="shared" si="1"/>
        <v>0</v>
      </c>
      <c r="AF24" s="66">
        <v>0</v>
      </c>
      <c r="AG24" s="35"/>
      <c r="AH24" s="35"/>
      <c r="AI24" s="61">
        <f t="shared" si="5"/>
        <v>0</v>
      </c>
      <c r="AJ24" s="66">
        <f t="shared" si="2"/>
        <v>0</v>
      </c>
      <c r="AK24" s="66">
        <f t="shared" si="3"/>
        <v>0</v>
      </c>
      <c r="AL24" s="35" t="s">
        <v>135</v>
      </c>
      <c r="AM24" s="66"/>
      <c r="AN24" s="66"/>
      <c r="AO24" s="66"/>
      <c r="AP24" s="35">
        <v>21</v>
      </c>
      <c r="AQ24" s="62">
        <f t="shared" ca="1" si="6"/>
        <v>43959</v>
      </c>
      <c r="AR24" s="35">
        <v>1</v>
      </c>
      <c r="AS24" s="67">
        <v>2</v>
      </c>
      <c r="AT24" s="35">
        <v>0</v>
      </c>
    </row>
    <row r="25" spans="2:46" x14ac:dyDescent="0.4">
      <c r="B25" s="35"/>
      <c r="C25" s="35"/>
      <c r="D25" s="62">
        <f t="shared" ca="1" si="4"/>
        <v>43958</v>
      </c>
      <c r="E25" s="35"/>
      <c r="F25" s="35"/>
      <c r="G25" s="56" t="s">
        <v>118</v>
      </c>
      <c r="H25" s="56"/>
      <c r="I25" s="56"/>
      <c r="J25" s="56" t="s">
        <v>120</v>
      </c>
      <c r="K25" s="56" t="s">
        <v>121</v>
      </c>
      <c r="L25" s="56" t="s">
        <v>122</v>
      </c>
      <c r="M25" s="56" t="s">
        <v>123</v>
      </c>
      <c r="N25" s="56" t="s">
        <v>124</v>
      </c>
      <c r="O25" s="63" t="s">
        <v>284</v>
      </c>
      <c r="P25" s="63"/>
      <c r="Q25" s="63" t="s">
        <v>285</v>
      </c>
      <c r="R25" s="63" t="s">
        <v>286</v>
      </c>
      <c r="S25" s="63" t="s">
        <v>287</v>
      </c>
      <c r="T25" s="63" t="s">
        <v>288</v>
      </c>
      <c r="U25" s="63" t="s">
        <v>289</v>
      </c>
      <c r="V25" s="63" t="s">
        <v>290</v>
      </c>
      <c r="W25" s="63"/>
      <c r="X25" s="63" t="s">
        <v>291</v>
      </c>
      <c r="Y25" s="35" t="str">
        <f>IFERROR(VLOOKUP(Z25,[1]リスト!A:B,2,FALSE),"")</f>
        <v/>
      </c>
      <c r="Z25" s="64"/>
      <c r="AA25" s="65">
        <v>100000</v>
      </c>
      <c r="AB25" s="65">
        <v>100000</v>
      </c>
      <c r="AC25" s="57"/>
      <c r="AD25" s="65">
        <f t="shared" si="0"/>
        <v>0</v>
      </c>
      <c r="AE25" s="65">
        <f t="shared" si="1"/>
        <v>0</v>
      </c>
      <c r="AF25" s="66">
        <v>0</v>
      </c>
      <c r="AG25" s="35"/>
      <c r="AH25" s="35"/>
      <c r="AI25" s="61">
        <f t="shared" si="5"/>
        <v>0</v>
      </c>
      <c r="AJ25" s="66">
        <f t="shared" si="2"/>
        <v>0</v>
      </c>
      <c r="AK25" s="66">
        <f t="shared" si="3"/>
        <v>0</v>
      </c>
      <c r="AL25" s="35" t="s">
        <v>135</v>
      </c>
      <c r="AM25" s="66"/>
      <c r="AN25" s="66"/>
      <c r="AO25" s="66"/>
      <c r="AP25" s="35">
        <v>22</v>
      </c>
      <c r="AQ25" s="62">
        <f t="shared" ca="1" si="6"/>
        <v>43959</v>
      </c>
      <c r="AR25" s="35">
        <v>1</v>
      </c>
      <c r="AS25" s="67">
        <v>2</v>
      </c>
      <c r="AT25" s="35">
        <v>0</v>
      </c>
    </row>
    <row r="26" spans="2:46" x14ac:dyDescent="0.4">
      <c r="B26" s="35"/>
      <c r="C26" s="35"/>
      <c r="D26" s="62">
        <f t="shared" ca="1" si="4"/>
        <v>43958</v>
      </c>
      <c r="E26" s="35"/>
      <c r="F26" s="35"/>
      <c r="G26" s="56" t="s">
        <v>118</v>
      </c>
      <c r="H26" s="56"/>
      <c r="I26" s="56"/>
      <c r="J26" s="56" t="s">
        <v>120</v>
      </c>
      <c r="K26" s="56" t="s">
        <v>121</v>
      </c>
      <c r="L26" s="56" t="s">
        <v>122</v>
      </c>
      <c r="M26" s="56" t="s">
        <v>123</v>
      </c>
      <c r="N26" s="56" t="s">
        <v>124</v>
      </c>
      <c r="O26" s="63" t="s">
        <v>292</v>
      </c>
      <c r="P26" s="63"/>
      <c r="Q26" s="63" t="s">
        <v>293</v>
      </c>
      <c r="R26" s="63" t="s">
        <v>294</v>
      </c>
      <c r="S26" s="63" t="s">
        <v>295</v>
      </c>
      <c r="T26" s="63" t="s">
        <v>296</v>
      </c>
      <c r="U26" s="63" t="s">
        <v>297</v>
      </c>
      <c r="V26" s="63" t="s">
        <v>298</v>
      </c>
      <c r="W26" s="63"/>
      <c r="X26" s="63" t="s">
        <v>299</v>
      </c>
      <c r="Y26" s="35" t="str">
        <f>IFERROR(VLOOKUP(Z26,[1]リスト!A:B,2,FALSE),"")</f>
        <v/>
      </c>
      <c r="Z26" s="64"/>
      <c r="AA26" s="65">
        <v>100000</v>
      </c>
      <c r="AB26" s="65">
        <v>100000</v>
      </c>
      <c r="AC26" s="57"/>
      <c r="AD26" s="65">
        <f t="shared" si="0"/>
        <v>0</v>
      </c>
      <c r="AE26" s="65">
        <f t="shared" si="1"/>
        <v>0</v>
      </c>
      <c r="AF26" s="66">
        <v>0</v>
      </c>
      <c r="AG26" s="35"/>
      <c r="AH26" s="35"/>
      <c r="AI26" s="61">
        <f t="shared" si="5"/>
        <v>0</v>
      </c>
      <c r="AJ26" s="66">
        <f t="shared" si="2"/>
        <v>0</v>
      </c>
      <c r="AK26" s="66">
        <f t="shared" si="3"/>
        <v>0</v>
      </c>
      <c r="AL26" s="35" t="s">
        <v>135</v>
      </c>
      <c r="AM26" s="66"/>
      <c r="AN26" s="66"/>
      <c r="AO26" s="66"/>
      <c r="AP26" s="35">
        <v>23</v>
      </c>
      <c r="AQ26" s="62">
        <f t="shared" ca="1" si="6"/>
        <v>43959</v>
      </c>
      <c r="AR26" s="35">
        <v>1</v>
      </c>
      <c r="AS26" s="67">
        <v>2</v>
      </c>
      <c r="AT26" s="35">
        <v>0</v>
      </c>
    </row>
    <row r="27" spans="2:46" x14ac:dyDescent="0.4">
      <c r="B27" s="35"/>
      <c r="C27" s="35"/>
      <c r="D27" s="62">
        <f t="shared" ca="1" si="4"/>
        <v>43958</v>
      </c>
      <c r="E27" s="35"/>
      <c r="F27" s="35"/>
      <c r="G27" s="56" t="s">
        <v>118</v>
      </c>
      <c r="H27" s="56"/>
      <c r="I27" s="56"/>
      <c r="J27" s="56" t="s">
        <v>120</v>
      </c>
      <c r="K27" s="56" t="s">
        <v>121</v>
      </c>
      <c r="L27" s="56" t="s">
        <v>122</v>
      </c>
      <c r="M27" s="56" t="s">
        <v>123</v>
      </c>
      <c r="N27" s="56" t="s">
        <v>124</v>
      </c>
      <c r="O27" s="63" t="s">
        <v>300</v>
      </c>
      <c r="P27" s="63"/>
      <c r="Q27" s="63" t="s">
        <v>301</v>
      </c>
      <c r="R27" s="63" t="s">
        <v>302</v>
      </c>
      <c r="S27" s="63" t="s">
        <v>303</v>
      </c>
      <c r="T27" s="63" t="s">
        <v>304</v>
      </c>
      <c r="U27" s="63" t="s">
        <v>305</v>
      </c>
      <c r="V27" s="63" t="s">
        <v>306</v>
      </c>
      <c r="W27" s="63"/>
      <c r="X27" s="63" t="s">
        <v>307</v>
      </c>
      <c r="Y27" s="35" t="str">
        <f>IFERROR(VLOOKUP(Z27,[1]リスト!A:B,2,FALSE),"")</f>
        <v/>
      </c>
      <c r="Z27" s="64"/>
      <c r="AA27" s="65">
        <v>100000</v>
      </c>
      <c r="AB27" s="65">
        <v>100000</v>
      </c>
      <c r="AC27" s="57"/>
      <c r="AD27" s="65">
        <f t="shared" si="0"/>
        <v>0</v>
      </c>
      <c r="AE27" s="65">
        <f t="shared" si="1"/>
        <v>0</v>
      </c>
      <c r="AF27" s="66">
        <v>0</v>
      </c>
      <c r="AG27" s="35"/>
      <c r="AH27" s="35"/>
      <c r="AI27" s="61">
        <f t="shared" si="5"/>
        <v>0</v>
      </c>
      <c r="AJ27" s="66">
        <f t="shared" si="2"/>
        <v>0</v>
      </c>
      <c r="AK27" s="66">
        <f t="shared" si="3"/>
        <v>0</v>
      </c>
      <c r="AL27" s="35" t="s">
        <v>135</v>
      </c>
      <c r="AM27" s="66"/>
      <c r="AN27" s="66"/>
      <c r="AO27" s="66"/>
      <c r="AP27" s="35">
        <v>24</v>
      </c>
      <c r="AQ27" s="62">
        <f t="shared" ca="1" si="6"/>
        <v>43959</v>
      </c>
      <c r="AR27" s="35">
        <v>1</v>
      </c>
      <c r="AS27" s="67">
        <v>2</v>
      </c>
      <c r="AT27" s="35">
        <v>0</v>
      </c>
    </row>
    <row r="28" spans="2:46" x14ac:dyDescent="0.4">
      <c r="B28" s="35"/>
      <c r="C28" s="35"/>
      <c r="D28" s="62">
        <f t="shared" ca="1" si="4"/>
        <v>43958</v>
      </c>
      <c r="E28" s="35"/>
      <c r="F28" s="35"/>
      <c r="G28" s="56" t="s">
        <v>118</v>
      </c>
      <c r="H28" s="56"/>
      <c r="I28" s="56"/>
      <c r="J28" s="56" t="s">
        <v>120</v>
      </c>
      <c r="K28" s="56" t="s">
        <v>121</v>
      </c>
      <c r="L28" s="56" t="s">
        <v>122</v>
      </c>
      <c r="M28" s="56" t="s">
        <v>123</v>
      </c>
      <c r="N28" s="56" t="s">
        <v>124</v>
      </c>
      <c r="O28" s="63" t="s">
        <v>308</v>
      </c>
      <c r="P28" s="63"/>
      <c r="Q28" s="63" t="s">
        <v>309</v>
      </c>
      <c r="R28" s="63" t="s">
        <v>310</v>
      </c>
      <c r="S28" s="63" t="s">
        <v>311</v>
      </c>
      <c r="T28" s="63" t="s">
        <v>312</v>
      </c>
      <c r="U28" s="63" t="s">
        <v>313</v>
      </c>
      <c r="V28" s="63" t="s">
        <v>314</v>
      </c>
      <c r="W28" s="63"/>
      <c r="X28" s="63" t="s">
        <v>315</v>
      </c>
      <c r="Y28" s="35" t="str">
        <f>IFERROR(VLOOKUP(Z28,[1]リスト!A:B,2,FALSE),"")</f>
        <v/>
      </c>
      <c r="Z28" s="64"/>
      <c r="AA28" s="65">
        <v>100000</v>
      </c>
      <c r="AB28" s="65">
        <v>100000</v>
      </c>
      <c r="AC28" s="57"/>
      <c r="AD28" s="65">
        <f t="shared" si="0"/>
        <v>0</v>
      </c>
      <c r="AE28" s="65">
        <f t="shared" si="1"/>
        <v>0</v>
      </c>
      <c r="AF28" s="66">
        <v>0</v>
      </c>
      <c r="AG28" s="35"/>
      <c r="AH28" s="35"/>
      <c r="AI28" s="61">
        <f t="shared" si="5"/>
        <v>0</v>
      </c>
      <c r="AJ28" s="66">
        <f t="shared" si="2"/>
        <v>0</v>
      </c>
      <c r="AK28" s="66">
        <f t="shared" si="3"/>
        <v>0</v>
      </c>
      <c r="AL28" s="35" t="s">
        <v>135</v>
      </c>
      <c r="AM28" s="66"/>
      <c r="AN28" s="66"/>
      <c r="AO28" s="66"/>
      <c r="AP28" s="35">
        <v>25</v>
      </c>
      <c r="AQ28" s="62">
        <f t="shared" ca="1" si="6"/>
        <v>43959</v>
      </c>
      <c r="AR28" s="35">
        <v>1</v>
      </c>
      <c r="AS28" s="67">
        <v>2</v>
      </c>
      <c r="AT28" s="35">
        <v>0</v>
      </c>
    </row>
    <row r="29" spans="2:46" x14ac:dyDescent="0.4">
      <c r="B29" s="35"/>
      <c r="C29" s="35"/>
      <c r="D29" s="62">
        <f t="shared" ca="1" si="4"/>
        <v>43958</v>
      </c>
      <c r="E29" s="35"/>
      <c r="F29" s="35"/>
      <c r="G29" s="56" t="s">
        <v>118</v>
      </c>
      <c r="H29" s="56"/>
      <c r="I29" s="56"/>
      <c r="J29" s="56" t="s">
        <v>120</v>
      </c>
      <c r="K29" s="56" t="s">
        <v>121</v>
      </c>
      <c r="L29" s="56" t="s">
        <v>122</v>
      </c>
      <c r="M29" s="56" t="s">
        <v>123</v>
      </c>
      <c r="N29" s="56" t="s">
        <v>124</v>
      </c>
      <c r="O29" s="63" t="s">
        <v>316</v>
      </c>
      <c r="P29" s="63"/>
      <c r="Q29" s="63" t="s">
        <v>317</v>
      </c>
      <c r="R29" s="63" t="s">
        <v>318</v>
      </c>
      <c r="S29" s="63" t="s">
        <v>320</v>
      </c>
      <c r="T29" s="63" t="s">
        <v>321</v>
      </c>
      <c r="U29" s="63" t="s">
        <v>322</v>
      </c>
      <c r="V29" s="63" t="s">
        <v>323</v>
      </c>
      <c r="W29" s="63"/>
      <c r="X29" s="63" t="s">
        <v>324</v>
      </c>
      <c r="Y29" s="35" t="str">
        <f>IFERROR(VLOOKUP(Z29,[1]リスト!A:B,2,FALSE),"")</f>
        <v/>
      </c>
      <c r="Z29" s="64"/>
      <c r="AA29" s="65">
        <v>100000</v>
      </c>
      <c r="AB29" s="65">
        <v>100000</v>
      </c>
      <c r="AC29" s="57"/>
      <c r="AD29" s="65">
        <f t="shared" si="0"/>
        <v>0</v>
      </c>
      <c r="AE29" s="65">
        <f t="shared" si="1"/>
        <v>0</v>
      </c>
      <c r="AF29" s="66">
        <v>0</v>
      </c>
      <c r="AG29" s="35"/>
      <c r="AH29" s="35"/>
      <c r="AI29" s="61">
        <f t="shared" si="5"/>
        <v>0</v>
      </c>
      <c r="AJ29" s="66">
        <f t="shared" si="2"/>
        <v>0</v>
      </c>
      <c r="AK29" s="66">
        <f t="shared" si="3"/>
        <v>0</v>
      </c>
      <c r="AL29" s="35" t="s">
        <v>135</v>
      </c>
      <c r="AM29" s="66"/>
      <c r="AN29" s="66"/>
      <c r="AO29" s="66"/>
      <c r="AP29" s="35">
        <v>26</v>
      </c>
      <c r="AQ29" s="62">
        <f t="shared" ca="1" si="6"/>
        <v>43959</v>
      </c>
      <c r="AR29" s="35">
        <v>1</v>
      </c>
      <c r="AS29" s="67">
        <v>2</v>
      </c>
      <c r="AT29" s="35">
        <v>0</v>
      </c>
    </row>
    <row r="30" spans="2:46" x14ac:dyDescent="0.4">
      <c r="B30" s="35"/>
      <c r="C30" s="35"/>
      <c r="D30" s="62">
        <f t="shared" ca="1" si="4"/>
        <v>43958</v>
      </c>
      <c r="E30" s="35"/>
      <c r="F30" s="35"/>
      <c r="G30" s="56" t="s">
        <v>118</v>
      </c>
      <c r="H30" s="56"/>
      <c r="I30" s="56"/>
      <c r="J30" s="56" t="s">
        <v>120</v>
      </c>
      <c r="K30" s="56" t="s">
        <v>121</v>
      </c>
      <c r="L30" s="56" t="s">
        <v>122</v>
      </c>
      <c r="M30" s="56" t="s">
        <v>123</v>
      </c>
      <c r="N30" s="56" t="s">
        <v>124</v>
      </c>
      <c r="O30" s="63" t="s">
        <v>319</v>
      </c>
      <c r="P30" s="63"/>
      <c r="Q30" s="63" t="s">
        <v>325</v>
      </c>
      <c r="R30" s="63" t="s">
        <v>326</v>
      </c>
      <c r="S30" s="63" t="s">
        <v>327</v>
      </c>
      <c r="T30" s="63" t="s">
        <v>328</v>
      </c>
      <c r="U30" s="63" t="s">
        <v>329</v>
      </c>
      <c r="V30" s="63" t="s">
        <v>330</v>
      </c>
      <c r="W30" s="63"/>
      <c r="X30" s="63" t="s">
        <v>331</v>
      </c>
      <c r="Y30" s="35" t="str">
        <f>IFERROR(VLOOKUP(Z30,[1]リスト!A:B,2,FALSE),"")</f>
        <v/>
      </c>
      <c r="Z30" s="64"/>
      <c r="AA30" s="65">
        <v>100000</v>
      </c>
      <c r="AB30" s="65">
        <v>100000</v>
      </c>
      <c r="AC30" s="57"/>
      <c r="AD30" s="65">
        <f t="shared" si="0"/>
        <v>0</v>
      </c>
      <c r="AE30" s="65">
        <f t="shared" si="1"/>
        <v>0</v>
      </c>
      <c r="AF30" s="66">
        <v>0</v>
      </c>
      <c r="AG30" s="35"/>
      <c r="AH30" s="35"/>
      <c r="AI30" s="61">
        <f t="shared" si="5"/>
        <v>0</v>
      </c>
      <c r="AJ30" s="66">
        <f t="shared" si="2"/>
        <v>0</v>
      </c>
      <c r="AK30" s="66">
        <f t="shared" si="3"/>
        <v>0</v>
      </c>
      <c r="AL30" s="35" t="s">
        <v>135</v>
      </c>
      <c r="AM30" s="66"/>
      <c r="AN30" s="66"/>
      <c r="AO30" s="66"/>
      <c r="AP30" s="35">
        <v>27</v>
      </c>
      <c r="AQ30" s="62">
        <f t="shared" ca="1" si="6"/>
        <v>43959</v>
      </c>
      <c r="AR30" s="35">
        <v>1</v>
      </c>
      <c r="AS30" s="67">
        <v>2</v>
      </c>
      <c r="AT30" s="35">
        <v>0</v>
      </c>
    </row>
    <row r="31" spans="2:46" x14ac:dyDescent="0.4">
      <c r="B31" s="35"/>
      <c r="C31" s="35"/>
      <c r="D31" s="62">
        <f t="shared" ca="1" si="4"/>
        <v>43958</v>
      </c>
      <c r="E31" s="35"/>
      <c r="F31" s="35"/>
      <c r="G31" s="56" t="s">
        <v>118</v>
      </c>
      <c r="H31" s="56"/>
      <c r="I31" s="56"/>
      <c r="J31" s="56" t="s">
        <v>120</v>
      </c>
      <c r="K31" s="56" t="s">
        <v>121</v>
      </c>
      <c r="L31" s="56" t="s">
        <v>122</v>
      </c>
      <c r="M31" s="56" t="s">
        <v>123</v>
      </c>
      <c r="N31" s="56" t="s">
        <v>124</v>
      </c>
      <c r="O31" s="63" t="s">
        <v>332</v>
      </c>
      <c r="P31" s="63"/>
      <c r="Q31" s="63" t="s">
        <v>333</v>
      </c>
      <c r="R31" s="63" t="s">
        <v>334</v>
      </c>
      <c r="S31" s="63" t="s">
        <v>335</v>
      </c>
      <c r="T31" s="63" t="s">
        <v>336</v>
      </c>
      <c r="U31" s="63" t="s">
        <v>337</v>
      </c>
      <c r="V31" s="63" t="s">
        <v>338</v>
      </c>
      <c r="W31" s="63"/>
      <c r="X31" s="63" t="s">
        <v>339</v>
      </c>
      <c r="Y31" s="35" t="str">
        <f>IFERROR(VLOOKUP(Z31,[1]リスト!A:B,2,FALSE),"")</f>
        <v/>
      </c>
      <c r="Z31" s="64"/>
      <c r="AA31" s="65">
        <v>100000</v>
      </c>
      <c r="AB31" s="65">
        <v>100000</v>
      </c>
      <c r="AC31" s="57"/>
      <c r="AD31" s="65">
        <f t="shared" si="0"/>
        <v>0</v>
      </c>
      <c r="AE31" s="65">
        <f t="shared" si="1"/>
        <v>0</v>
      </c>
      <c r="AF31" s="66">
        <v>0</v>
      </c>
      <c r="AG31" s="35"/>
      <c r="AH31" s="35"/>
      <c r="AI31" s="61">
        <f t="shared" si="5"/>
        <v>0</v>
      </c>
      <c r="AJ31" s="66">
        <f t="shared" si="2"/>
        <v>0</v>
      </c>
      <c r="AK31" s="66">
        <f t="shared" si="3"/>
        <v>0</v>
      </c>
      <c r="AL31" s="35" t="s">
        <v>135</v>
      </c>
      <c r="AM31" s="66"/>
      <c r="AN31" s="66"/>
      <c r="AO31" s="66"/>
      <c r="AP31" s="35">
        <v>28</v>
      </c>
      <c r="AQ31" s="62">
        <f t="shared" ca="1" si="6"/>
        <v>43959</v>
      </c>
      <c r="AR31" s="35">
        <v>1</v>
      </c>
      <c r="AS31" s="67">
        <v>2</v>
      </c>
      <c r="AT31" s="35">
        <v>0</v>
      </c>
    </row>
    <row r="32" spans="2:46" x14ac:dyDescent="0.4">
      <c r="B32" s="35"/>
      <c r="C32" s="35"/>
      <c r="D32" s="62">
        <f t="shared" ca="1" si="4"/>
        <v>43958</v>
      </c>
      <c r="E32" s="35"/>
      <c r="F32" s="35"/>
      <c r="G32" s="56" t="s">
        <v>118</v>
      </c>
      <c r="H32" s="56"/>
      <c r="I32" s="56"/>
      <c r="J32" s="56" t="s">
        <v>120</v>
      </c>
      <c r="K32" s="56" t="s">
        <v>121</v>
      </c>
      <c r="L32" s="56" t="s">
        <v>122</v>
      </c>
      <c r="M32" s="56" t="s">
        <v>123</v>
      </c>
      <c r="N32" s="56" t="s">
        <v>124</v>
      </c>
      <c r="O32" s="63" t="s">
        <v>340</v>
      </c>
      <c r="P32" s="63"/>
      <c r="Q32" s="63" t="s">
        <v>341</v>
      </c>
      <c r="R32" s="63" t="s">
        <v>342</v>
      </c>
      <c r="S32" s="63" t="s">
        <v>343</v>
      </c>
      <c r="T32" s="63" t="s">
        <v>344</v>
      </c>
      <c r="U32" s="63" t="s">
        <v>345</v>
      </c>
      <c r="V32" s="63" t="s">
        <v>346</v>
      </c>
      <c r="W32" s="63"/>
      <c r="X32" s="63" t="s">
        <v>347</v>
      </c>
      <c r="Y32" s="35" t="str">
        <f>IFERROR(VLOOKUP(Z32,[1]リスト!A:B,2,FALSE),"")</f>
        <v/>
      </c>
      <c r="Z32" s="64"/>
      <c r="AA32" s="65">
        <v>100000</v>
      </c>
      <c r="AB32" s="65">
        <v>100000</v>
      </c>
      <c r="AC32" s="57"/>
      <c r="AD32" s="65">
        <f t="shared" si="0"/>
        <v>0</v>
      </c>
      <c r="AE32" s="65">
        <f t="shared" si="1"/>
        <v>0</v>
      </c>
      <c r="AF32" s="66">
        <v>0</v>
      </c>
      <c r="AG32" s="35"/>
      <c r="AH32" s="35"/>
      <c r="AI32" s="61">
        <f t="shared" si="5"/>
        <v>0</v>
      </c>
      <c r="AJ32" s="66">
        <f t="shared" si="2"/>
        <v>0</v>
      </c>
      <c r="AK32" s="66">
        <f t="shared" si="3"/>
        <v>0</v>
      </c>
      <c r="AL32" s="35" t="s">
        <v>135</v>
      </c>
      <c r="AM32" s="66"/>
      <c r="AN32" s="66"/>
      <c r="AO32" s="66"/>
      <c r="AP32" s="35">
        <v>29</v>
      </c>
      <c r="AQ32" s="62">
        <f t="shared" ca="1" si="6"/>
        <v>43959</v>
      </c>
      <c r="AR32" s="35">
        <v>1</v>
      </c>
      <c r="AS32" s="67">
        <v>2</v>
      </c>
      <c r="AT32" s="35">
        <v>0</v>
      </c>
    </row>
    <row r="33" spans="2:46" x14ac:dyDescent="0.4">
      <c r="B33" s="35"/>
      <c r="C33" s="35"/>
      <c r="D33" s="62">
        <f t="shared" ca="1" si="4"/>
        <v>43958</v>
      </c>
      <c r="E33" s="35"/>
      <c r="F33" s="35"/>
      <c r="G33" s="56" t="s">
        <v>118</v>
      </c>
      <c r="H33" s="56"/>
      <c r="I33" s="56"/>
      <c r="J33" s="56" t="s">
        <v>120</v>
      </c>
      <c r="K33" s="56" t="s">
        <v>121</v>
      </c>
      <c r="L33" s="56" t="s">
        <v>122</v>
      </c>
      <c r="M33" s="56" t="s">
        <v>123</v>
      </c>
      <c r="N33" s="56" t="s">
        <v>124</v>
      </c>
      <c r="O33" s="63" t="s">
        <v>348</v>
      </c>
      <c r="P33" s="63"/>
      <c r="Q33" s="63" t="s">
        <v>349</v>
      </c>
      <c r="R33" s="63" t="s">
        <v>350</v>
      </c>
      <c r="S33" s="63" t="s">
        <v>351</v>
      </c>
      <c r="T33" s="63" t="s">
        <v>352</v>
      </c>
      <c r="U33" s="63" t="s">
        <v>353</v>
      </c>
      <c r="V33" s="63" t="s">
        <v>354</v>
      </c>
      <c r="W33" s="63"/>
      <c r="X33" s="63" t="s">
        <v>355</v>
      </c>
      <c r="Y33" s="35" t="str">
        <f>IFERROR(VLOOKUP(Z33,[1]リスト!A:B,2,FALSE),"")</f>
        <v/>
      </c>
      <c r="Z33" s="64"/>
      <c r="AA33" s="65">
        <v>100000</v>
      </c>
      <c r="AB33" s="65">
        <v>100000</v>
      </c>
      <c r="AC33" s="57"/>
      <c r="AD33" s="65">
        <f t="shared" si="0"/>
        <v>0</v>
      </c>
      <c r="AE33" s="65">
        <f t="shared" si="1"/>
        <v>0</v>
      </c>
      <c r="AF33" s="66">
        <v>0</v>
      </c>
      <c r="AG33" s="35"/>
      <c r="AH33" s="35"/>
      <c r="AI33" s="61">
        <f t="shared" si="5"/>
        <v>0</v>
      </c>
      <c r="AJ33" s="66">
        <f t="shared" si="2"/>
        <v>0</v>
      </c>
      <c r="AK33" s="66">
        <f t="shared" si="3"/>
        <v>0</v>
      </c>
      <c r="AL33" s="35" t="s">
        <v>135</v>
      </c>
      <c r="AM33" s="66"/>
      <c r="AN33" s="66"/>
      <c r="AO33" s="66"/>
      <c r="AP33" s="35">
        <v>30</v>
      </c>
      <c r="AQ33" s="62">
        <f t="shared" ca="1" si="6"/>
        <v>43959</v>
      </c>
      <c r="AR33" s="35">
        <v>1</v>
      </c>
      <c r="AS33" s="67">
        <v>2</v>
      </c>
      <c r="AT33" s="35">
        <v>0</v>
      </c>
    </row>
    <row r="34" spans="2:46" x14ac:dyDescent="0.4">
      <c r="B34" s="35"/>
      <c r="C34" s="35"/>
      <c r="D34" s="62">
        <f t="shared" ca="1" si="4"/>
        <v>43958</v>
      </c>
      <c r="E34" s="35"/>
      <c r="F34" s="35"/>
      <c r="G34" s="56" t="s">
        <v>118</v>
      </c>
      <c r="H34" s="56"/>
      <c r="I34" s="56"/>
      <c r="J34" s="56" t="s">
        <v>120</v>
      </c>
      <c r="K34" s="56" t="s">
        <v>121</v>
      </c>
      <c r="L34" s="56" t="s">
        <v>122</v>
      </c>
      <c r="M34" s="56" t="s">
        <v>123</v>
      </c>
      <c r="N34" s="56" t="s">
        <v>124</v>
      </c>
      <c r="O34" s="63" t="s">
        <v>356</v>
      </c>
      <c r="P34" s="63"/>
      <c r="Q34" s="63" t="s">
        <v>357</v>
      </c>
      <c r="R34" s="63" t="s">
        <v>358</v>
      </c>
      <c r="S34" s="63" t="s">
        <v>359</v>
      </c>
      <c r="T34" s="63" t="s">
        <v>360</v>
      </c>
      <c r="U34" s="63" t="s">
        <v>361</v>
      </c>
      <c r="V34" s="63" t="s">
        <v>362</v>
      </c>
      <c r="W34" s="63"/>
      <c r="X34" s="63" t="s">
        <v>363</v>
      </c>
      <c r="Y34" s="35" t="str">
        <f>IFERROR(VLOOKUP(Z34,[1]リスト!A:B,2,FALSE),"")</f>
        <v/>
      </c>
      <c r="Z34" s="64"/>
      <c r="AA34" s="65">
        <v>100000</v>
      </c>
      <c r="AB34" s="65">
        <v>100000</v>
      </c>
      <c r="AC34" s="57"/>
      <c r="AD34" s="65">
        <f t="shared" si="0"/>
        <v>0</v>
      </c>
      <c r="AE34" s="65">
        <f t="shared" si="1"/>
        <v>0</v>
      </c>
      <c r="AF34" s="66">
        <v>0</v>
      </c>
      <c r="AG34" s="35"/>
      <c r="AH34" s="35"/>
      <c r="AI34" s="61">
        <f t="shared" si="5"/>
        <v>0</v>
      </c>
      <c r="AJ34" s="66">
        <f t="shared" si="2"/>
        <v>0</v>
      </c>
      <c r="AK34" s="66">
        <f t="shared" si="3"/>
        <v>0</v>
      </c>
      <c r="AL34" s="35" t="s">
        <v>135</v>
      </c>
      <c r="AM34" s="66"/>
      <c r="AN34" s="66"/>
      <c r="AO34" s="66"/>
      <c r="AP34" s="35">
        <v>31</v>
      </c>
      <c r="AQ34" s="62">
        <f t="shared" ca="1" si="6"/>
        <v>43959</v>
      </c>
      <c r="AR34" s="35">
        <v>1</v>
      </c>
      <c r="AS34" s="67">
        <v>2</v>
      </c>
      <c r="AT34" s="35">
        <v>0</v>
      </c>
    </row>
    <row r="35" spans="2:46" x14ac:dyDescent="0.4">
      <c r="B35" s="35"/>
      <c r="C35" s="35"/>
      <c r="D35" s="62">
        <f t="shared" ca="1" si="4"/>
        <v>43958</v>
      </c>
      <c r="E35" s="35"/>
      <c r="F35" s="35"/>
      <c r="G35" s="56" t="s">
        <v>118</v>
      </c>
      <c r="H35" s="56"/>
      <c r="I35" s="56"/>
      <c r="J35" s="56" t="s">
        <v>120</v>
      </c>
      <c r="K35" s="56" t="s">
        <v>121</v>
      </c>
      <c r="L35" s="56" t="s">
        <v>122</v>
      </c>
      <c r="M35" s="56" t="s">
        <v>123</v>
      </c>
      <c r="N35" s="56" t="s">
        <v>124</v>
      </c>
      <c r="O35" s="63" t="s">
        <v>364</v>
      </c>
      <c r="P35" s="63"/>
      <c r="Q35" s="63" t="s">
        <v>365</v>
      </c>
      <c r="R35" s="63" t="s">
        <v>366</v>
      </c>
      <c r="S35" s="63" t="s">
        <v>367</v>
      </c>
      <c r="T35" s="63" t="s">
        <v>368</v>
      </c>
      <c r="U35" s="63" t="s">
        <v>369</v>
      </c>
      <c r="V35" s="63" t="s">
        <v>370</v>
      </c>
      <c r="W35" s="63"/>
      <c r="X35" s="63" t="s">
        <v>371</v>
      </c>
      <c r="Y35" s="35" t="str">
        <f>IFERROR(VLOOKUP(Z35,[1]リスト!A:B,2,FALSE),"")</f>
        <v/>
      </c>
      <c r="Z35" s="64"/>
      <c r="AA35" s="65">
        <v>100000</v>
      </c>
      <c r="AB35" s="65">
        <v>100000</v>
      </c>
      <c r="AC35" s="57"/>
      <c r="AD35" s="65">
        <f t="shared" si="0"/>
        <v>0</v>
      </c>
      <c r="AE35" s="65">
        <f t="shared" si="1"/>
        <v>0</v>
      </c>
      <c r="AF35" s="66">
        <v>0</v>
      </c>
      <c r="AG35" s="35"/>
      <c r="AH35" s="35"/>
      <c r="AI35" s="61">
        <f t="shared" si="5"/>
        <v>0</v>
      </c>
      <c r="AJ35" s="66">
        <f t="shared" si="2"/>
        <v>0</v>
      </c>
      <c r="AK35" s="66">
        <f t="shared" si="3"/>
        <v>0</v>
      </c>
      <c r="AL35" s="35" t="s">
        <v>135</v>
      </c>
      <c r="AM35" s="66"/>
      <c r="AN35" s="66"/>
      <c r="AO35" s="66"/>
      <c r="AP35" s="35">
        <v>32</v>
      </c>
      <c r="AQ35" s="62">
        <f t="shared" ca="1" si="6"/>
        <v>43959</v>
      </c>
      <c r="AR35" s="35">
        <v>1</v>
      </c>
      <c r="AS35" s="67">
        <v>2</v>
      </c>
      <c r="AT35" s="35">
        <v>0</v>
      </c>
    </row>
    <row r="36" spans="2:46" x14ac:dyDescent="0.4">
      <c r="B36" s="35"/>
      <c r="C36" s="35"/>
      <c r="D36" s="62">
        <f t="shared" ca="1" si="4"/>
        <v>43958</v>
      </c>
      <c r="E36" s="35"/>
      <c r="F36" s="35"/>
      <c r="G36" s="56" t="s">
        <v>118</v>
      </c>
      <c r="H36" s="56"/>
      <c r="I36" s="56"/>
      <c r="J36" s="56" t="s">
        <v>120</v>
      </c>
      <c r="K36" s="56" t="s">
        <v>121</v>
      </c>
      <c r="L36" s="56" t="s">
        <v>122</v>
      </c>
      <c r="M36" s="56" t="s">
        <v>123</v>
      </c>
      <c r="N36" s="56" t="s">
        <v>124</v>
      </c>
      <c r="O36" s="63" t="s">
        <v>372</v>
      </c>
      <c r="P36" s="63"/>
      <c r="Q36" s="63" t="s">
        <v>373</v>
      </c>
      <c r="R36" s="63" t="s">
        <v>374</v>
      </c>
      <c r="S36" s="63" t="s">
        <v>375</v>
      </c>
      <c r="T36" s="63" t="s">
        <v>376</v>
      </c>
      <c r="U36" s="63" t="s">
        <v>377</v>
      </c>
      <c r="V36" s="63" t="s">
        <v>378</v>
      </c>
      <c r="W36" s="63"/>
      <c r="X36" s="63" t="s">
        <v>379</v>
      </c>
      <c r="Y36" s="35" t="str">
        <f>IFERROR(VLOOKUP(Z36,[1]リスト!A:B,2,FALSE),"")</f>
        <v/>
      </c>
      <c r="Z36" s="64"/>
      <c r="AA36" s="65">
        <v>100000</v>
      </c>
      <c r="AB36" s="65">
        <v>100000</v>
      </c>
      <c r="AC36" s="57"/>
      <c r="AD36" s="65">
        <f t="shared" si="0"/>
        <v>0</v>
      </c>
      <c r="AE36" s="65">
        <f t="shared" si="1"/>
        <v>0</v>
      </c>
      <c r="AF36" s="66">
        <v>0</v>
      </c>
      <c r="AG36" s="35"/>
      <c r="AH36" s="35"/>
      <c r="AI36" s="61">
        <f t="shared" si="5"/>
        <v>0</v>
      </c>
      <c r="AJ36" s="66">
        <f t="shared" si="2"/>
        <v>0</v>
      </c>
      <c r="AK36" s="66">
        <f t="shared" si="3"/>
        <v>0</v>
      </c>
      <c r="AL36" s="35" t="s">
        <v>135</v>
      </c>
      <c r="AM36" s="66"/>
      <c r="AN36" s="66"/>
      <c r="AO36" s="66"/>
      <c r="AP36" s="35">
        <v>33</v>
      </c>
      <c r="AQ36" s="62">
        <f t="shared" ca="1" si="6"/>
        <v>43959</v>
      </c>
      <c r="AR36" s="35">
        <v>1</v>
      </c>
      <c r="AS36" s="67">
        <v>2</v>
      </c>
      <c r="AT36" s="35">
        <v>0</v>
      </c>
    </row>
    <row r="37" spans="2:46" x14ac:dyDescent="0.4">
      <c r="B37" s="35"/>
      <c r="C37" s="35"/>
      <c r="D37" s="62">
        <f t="shared" ca="1" si="4"/>
        <v>43958</v>
      </c>
      <c r="E37" s="35"/>
      <c r="F37" s="35"/>
      <c r="G37" s="56" t="s">
        <v>118</v>
      </c>
      <c r="H37" s="56"/>
      <c r="I37" s="56"/>
      <c r="J37" s="56" t="s">
        <v>120</v>
      </c>
      <c r="K37" s="56" t="s">
        <v>121</v>
      </c>
      <c r="L37" s="56" t="s">
        <v>122</v>
      </c>
      <c r="M37" s="56" t="s">
        <v>123</v>
      </c>
      <c r="N37" s="56" t="s">
        <v>124</v>
      </c>
      <c r="O37" s="63" t="s">
        <v>380</v>
      </c>
      <c r="P37" s="63"/>
      <c r="Q37" s="63" t="s">
        <v>381</v>
      </c>
      <c r="R37" s="63" t="s">
        <v>382</v>
      </c>
      <c r="S37" s="63" t="s">
        <v>383</v>
      </c>
      <c r="T37" s="63" t="s">
        <v>384</v>
      </c>
      <c r="U37" s="63" t="s">
        <v>385</v>
      </c>
      <c r="V37" s="63" t="s">
        <v>386</v>
      </c>
      <c r="W37" s="63"/>
      <c r="X37" s="63" t="s">
        <v>387</v>
      </c>
      <c r="Y37" s="35" t="str">
        <f>IFERROR(VLOOKUP(Z37,[1]リスト!A:B,2,FALSE),"")</f>
        <v/>
      </c>
      <c r="Z37" s="64"/>
      <c r="AA37" s="65">
        <v>100000</v>
      </c>
      <c r="AB37" s="65">
        <v>100000</v>
      </c>
      <c r="AC37" s="57"/>
      <c r="AD37" s="65">
        <f t="shared" si="0"/>
        <v>0</v>
      </c>
      <c r="AE37" s="65">
        <f t="shared" si="1"/>
        <v>0</v>
      </c>
      <c r="AF37" s="66">
        <v>0</v>
      </c>
      <c r="AG37" s="35"/>
      <c r="AH37" s="35"/>
      <c r="AI37" s="61">
        <f t="shared" si="5"/>
        <v>0</v>
      </c>
      <c r="AJ37" s="66">
        <f t="shared" si="2"/>
        <v>0</v>
      </c>
      <c r="AK37" s="66">
        <f t="shared" si="3"/>
        <v>0</v>
      </c>
      <c r="AL37" s="35" t="s">
        <v>135</v>
      </c>
      <c r="AM37" s="66"/>
      <c r="AN37" s="66"/>
      <c r="AO37" s="66"/>
      <c r="AP37" s="35">
        <v>34</v>
      </c>
      <c r="AQ37" s="62">
        <f t="shared" ca="1" si="6"/>
        <v>43959</v>
      </c>
      <c r="AR37" s="35">
        <v>1</v>
      </c>
      <c r="AS37" s="67">
        <v>2</v>
      </c>
      <c r="AT37" s="35">
        <v>0</v>
      </c>
    </row>
    <row r="38" spans="2:46" x14ac:dyDescent="0.4">
      <c r="B38" s="35"/>
      <c r="C38" s="35"/>
      <c r="D38" s="62">
        <f t="shared" ca="1" si="4"/>
        <v>43958</v>
      </c>
      <c r="E38" s="35"/>
      <c r="F38" s="35"/>
      <c r="G38" s="56" t="s">
        <v>118</v>
      </c>
      <c r="H38" s="56"/>
      <c r="I38" s="56"/>
      <c r="J38" s="56" t="s">
        <v>120</v>
      </c>
      <c r="K38" s="56" t="s">
        <v>121</v>
      </c>
      <c r="L38" s="56" t="s">
        <v>122</v>
      </c>
      <c r="M38" s="56" t="s">
        <v>123</v>
      </c>
      <c r="N38" s="56" t="s">
        <v>124</v>
      </c>
      <c r="O38" s="63" t="s">
        <v>388</v>
      </c>
      <c r="P38" s="63"/>
      <c r="Q38" s="63" t="s">
        <v>389</v>
      </c>
      <c r="R38" s="63" t="s">
        <v>390</v>
      </c>
      <c r="S38" s="63" t="s">
        <v>391</v>
      </c>
      <c r="T38" s="63" t="s">
        <v>392</v>
      </c>
      <c r="U38" s="63" t="s">
        <v>393</v>
      </c>
      <c r="V38" s="63" t="s">
        <v>394</v>
      </c>
      <c r="W38" s="63"/>
      <c r="X38" s="63" t="s">
        <v>395</v>
      </c>
      <c r="Y38" s="35" t="str">
        <f>IFERROR(VLOOKUP(Z38,[1]リスト!A:B,2,FALSE),"")</f>
        <v/>
      </c>
      <c r="Z38" s="64"/>
      <c r="AA38" s="65">
        <v>100000</v>
      </c>
      <c r="AB38" s="65">
        <v>100000</v>
      </c>
      <c r="AC38" s="57"/>
      <c r="AD38" s="65">
        <f t="shared" si="0"/>
        <v>0</v>
      </c>
      <c r="AE38" s="65">
        <f t="shared" si="1"/>
        <v>0</v>
      </c>
      <c r="AF38" s="66">
        <v>0</v>
      </c>
      <c r="AG38" s="35"/>
      <c r="AH38" s="35"/>
      <c r="AI38" s="61">
        <f t="shared" si="5"/>
        <v>0</v>
      </c>
      <c r="AJ38" s="66">
        <f t="shared" si="2"/>
        <v>0</v>
      </c>
      <c r="AK38" s="66">
        <f t="shared" si="3"/>
        <v>0</v>
      </c>
      <c r="AL38" s="35" t="s">
        <v>135</v>
      </c>
      <c r="AM38" s="66"/>
      <c r="AN38" s="66"/>
      <c r="AO38" s="66"/>
      <c r="AP38" s="35">
        <v>35</v>
      </c>
      <c r="AQ38" s="62">
        <f t="shared" ca="1" si="6"/>
        <v>43959</v>
      </c>
      <c r="AR38" s="35">
        <v>1</v>
      </c>
      <c r="AS38" s="67">
        <v>2</v>
      </c>
      <c r="AT38" s="35">
        <v>0</v>
      </c>
    </row>
    <row r="39" spans="2:46" x14ac:dyDescent="0.4">
      <c r="B39" s="35"/>
      <c r="C39" s="35"/>
      <c r="D39" s="62">
        <f t="shared" ca="1" si="4"/>
        <v>43958</v>
      </c>
      <c r="E39" s="35"/>
      <c r="F39" s="35"/>
      <c r="G39" s="56" t="s">
        <v>118</v>
      </c>
      <c r="H39" s="56"/>
      <c r="I39" s="56"/>
      <c r="J39" s="56" t="s">
        <v>120</v>
      </c>
      <c r="K39" s="56" t="s">
        <v>121</v>
      </c>
      <c r="L39" s="56" t="s">
        <v>122</v>
      </c>
      <c r="M39" s="56" t="s">
        <v>123</v>
      </c>
      <c r="N39" s="56" t="s">
        <v>124</v>
      </c>
      <c r="O39" s="63" t="s">
        <v>396</v>
      </c>
      <c r="P39" s="63"/>
      <c r="Q39" s="63" t="s">
        <v>397</v>
      </c>
      <c r="R39" s="63" t="s">
        <v>398</v>
      </c>
      <c r="S39" s="63" t="s">
        <v>399</v>
      </c>
      <c r="T39" s="63" t="s">
        <v>400</v>
      </c>
      <c r="U39" s="63" t="s">
        <v>401</v>
      </c>
      <c r="V39" s="63" t="s">
        <v>402</v>
      </c>
      <c r="W39" s="63"/>
      <c r="X39" s="63" t="s">
        <v>403</v>
      </c>
      <c r="Y39" s="35" t="str">
        <f>IFERROR(VLOOKUP(Z39,[1]リスト!A:B,2,FALSE),"")</f>
        <v/>
      </c>
      <c r="Z39" s="64"/>
      <c r="AA39" s="65">
        <v>100000</v>
      </c>
      <c r="AB39" s="65">
        <v>100000</v>
      </c>
      <c r="AC39" s="57"/>
      <c r="AD39" s="65">
        <f t="shared" si="0"/>
        <v>0</v>
      </c>
      <c r="AE39" s="65">
        <f t="shared" si="1"/>
        <v>0</v>
      </c>
      <c r="AF39" s="66">
        <v>0</v>
      </c>
      <c r="AG39" s="35"/>
      <c r="AH39" s="35"/>
      <c r="AI39" s="61">
        <f t="shared" si="5"/>
        <v>0</v>
      </c>
      <c r="AJ39" s="66">
        <f t="shared" si="2"/>
        <v>0</v>
      </c>
      <c r="AK39" s="66">
        <f t="shared" si="3"/>
        <v>0</v>
      </c>
      <c r="AL39" s="35" t="s">
        <v>135</v>
      </c>
      <c r="AM39" s="66"/>
      <c r="AN39" s="66"/>
      <c r="AO39" s="66"/>
      <c r="AP39" s="35">
        <v>36</v>
      </c>
      <c r="AQ39" s="62">
        <f t="shared" ca="1" si="6"/>
        <v>43959</v>
      </c>
      <c r="AR39" s="35">
        <v>1</v>
      </c>
      <c r="AS39" s="67">
        <v>2</v>
      </c>
      <c r="AT39" s="35">
        <v>0</v>
      </c>
    </row>
    <row r="40" spans="2:46" x14ac:dyDescent="0.4">
      <c r="B40" s="35"/>
      <c r="C40" s="35"/>
      <c r="D40" s="62">
        <f t="shared" ca="1" si="4"/>
        <v>43958</v>
      </c>
      <c r="E40" s="35"/>
      <c r="F40" s="35"/>
      <c r="G40" s="56" t="s">
        <v>118</v>
      </c>
      <c r="H40" s="56"/>
      <c r="I40" s="56"/>
      <c r="J40" s="56" t="s">
        <v>120</v>
      </c>
      <c r="K40" s="56" t="s">
        <v>121</v>
      </c>
      <c r="L40" s="56" t="s">
        <v>122</v>
      </c>
      <c r="M40" s="56" t="s">
        <v>123</v>
      </c>
      <c r="N40" s="56" t="s">
        <v>124</v>
      </c>
      <c r="O40" s="63" t="s">
        <v>404</v>
      </c>
      <c r="P40" s="63"/>
      <c r="Q40" s="63" t="s">
        <v>405</v>
      </c>
      <c r="R40" s="63" t="s">
        <v>406</v>
      </c>
      <c r="S40" s="63" t="s">
        <v>407</v>
      </c>
      <c r="T40" s="63" t="s">
        <v>408</v>
      </c>
      <c r="U40" s="63" t="s">
        <v>409</v>
      </c>
      <c r="V40" s="63" t="s">
        <v>410</v>
      </c>
      <c r="W40" s="63"/>
      <c r="X40" s="63" t="s">
        <v>411</v>
      </c>
      <c r="Y40" s="35" t="str">
        <f>IFERROR(VLOOKUP(Z40,[1]リスト!A:B,2,FALSE),"")</f>
        <v/>
      </c>
      <c r="Z40" s="64"/>
      <c r="AA40" s="65">
        <v>100000</v>
      </c>
      <c r="AB40" s="65">
        <v>100000</v>
      </c>
      <c r="AC40" s="57"/>
      <c r="AD40" s="65">
        <f t="shared" si="0"/>
        <v>0</v>
      </c>
      <c r="AE40" s="65">
        <f t="shared" si="1"/>
        <v>0</v>
      </c>
      <c r="AF40" s="66">
        <v>0</v>
      </c>
      <c r="AG40" s="35"/>
      <c r="AH40" s="35"/>
      <c r="AI40" s="61">
        <f t="shared" si="5"/>
        <v>0</v>
      </c>
      <c r="AJ40" s="66">
        <f t="shared" si="2"/>
        <v>0</v>
      </c>
      <c r="AK40" s="66">
        <f t="shared" si="3"/>
        <v>0</v>
      </c>
      <c r="AL40" s="35" t="s">
        <v>135</v>
      </c>
      <c r="AM40" s="66"/>
      <c r="AN40" s="66"/>
      <c r="AO40" s="66"/>
      <c r="AP40" s="35">
        <v>37</v>
      </c>
      <c r="AQ40" s="62">
        <f t="shared" ca="1" si="6"/>
        <v>43959</v>
      </c>
      <c r="AR40" s="35">
        <v>1</v>
      </c>
      <c r="AS40" s="67">
        <v>2</v>
      </c>
      <c r="AT40" s="35">
        <v>0</v>
      </c>
    </row>
    <row r="41" spans="2:46" x14ac:dyDescent="0.4">
      <c r="B41" s="35"/>
      <c r="C41" s="35"/>
      <c r="D41" s="62">
        <f t="shared" ca="1" si="4"/>
        <v>43958</v>
      </c>
      <c r="E41" s="35"/>
      <c r="F41" s="35"/>
      <c r="G41" s="56" t="s">
        <v>118</v>
      </c>
      <c r="H41" s="56"/>
      <c r="I41" s="56"/>
      <c r="J41" s="56" t="s">
        <v>120</v>
      </c>
      <c r="K41" s="56" t="s">
        <v>121</v>
      </c>
      <c r="L41" s="56" t="s">
        <v>122</v>
      </c>
      <c r="M41" s="56" t="s">
        <v>123</v>
      </c>
      <c r="N41" s="56" t="s">
        <v>124</v>
      </c>
      <c r="O41" s="63" t="s">
        <v>412</v>
      </c>
      <c r="P41" s="63"/>
      <c r="Q41" s="63" t="s">
        <v>413</v>
      </c>
      <c r="R41" s="63" t="s">
        <v>414</v>
      </c>
      <c r="S41" s="63" t="s">
        <v>415</v>
      </c>
      <c r="T41" s="63" t="s">
        <v>416</v>
      </c>
      <c r="U41" s="63" t="s">
        <v>417</v>
      </c>
      <c r="V41" s="63" t="s">
        <v>418</v>
      </c>
      <c r="W41" s="63"/>
      <c r="X41" s="63" t="s">
        <v>419</v>
      </c>
      <c r="Y41" s="35"/>
      <c r="Z41" s="64"/>
      <c r="AA41" s="65">
        <v>100000</v>
      </c>
      <c r="AB41" s="65">
        <v>100000</v>
      </c>
      <c r="AC41" s="57"/>
      <c r="AD41" s="65">
        <f t="shared" si="0"/>
        <v>0</v>
      </c>
      <c r="AE41" s="65">
        <f t="shared" si="1"/>
        <v>0</v>
      </c>
      <c r="AF41" s="66">
        <v>0</v>
      </c>
      <c r="AG41" s="35"/>
      <c r="AH41" s="35"/>
      <c r="AI41" s="61">
        <f t="shared" si="5"/>
        <v>0</v>
      </c>
      <c r="AJ41" s="66">
        <f t="shared" si="2"/>
        <v>0</v>
      </c>
      <c r="AK41" s="66">
        <f t="shared" si="3"/>
        <v>0</v>
      </c>
      <c r="AL41" s="35" t="s">
        <v>135</v>
      </c>
      <c r="AM41" s="66"/>
      <c r="AN41" s="66"/>
      <c r="AO41" s="66"/>
      <c r="AP41" s="35">
        <v>38</v>
      </c>
      <c r="AQ41" s="62">
        <f t="shared" ca="1" si="6"/>
        <v>43959</v>
      </c>
      <c r="AR41" s="35">
        <v>1</v>
      </c>
      <c r="AS41" s="67">
        <v>2</v>
      </c>
      <c r="AT41" s="35">
        <v>0</v>
      </c>
    </row>
    <row r="42" spans="2:46" x14ac:dyDescent="0.4">
      <c r="B42" s="35"/>
      <c r="C42" s="35"/>
      <c r="D42" s="62">
        <f t="shared" ca="1" si="4"/>
        <v>43958</v>
      </c>
      <c r="E42" s="35"/>
      <c r="F42" s="35"/>
      <c r="G42" s="56" t="s">
        <v>118</v>
      </c>
      <c r="H42" s="56"/>
      <c r="I42" s="56"/>
      <c r="J42" s="56" t="s">
        <v>120</v>
      </c>
      <c r="K42" s="56" t="s">
        <v>121</v>
      </c>
      <c r="L42" s="56" t="s">
        <v>122</v>
      </c>
      <c r="M42" s="56" t="s">
        <v>123</v>
      </c>
      <c r="N42" s="56" t="s">
        <v>124</v>
      </c>
      <c r="O42" s="63" t="s">
        <v>420</v>
      </c>
      <c r="P42" s="63"/>
      <c r="Q42" s="63" t="s">
        <v>421</v>
      </c>
      <c r="R42" s="63" t="s">
        <v>422</v>
      </c>
      <c r="S42" s="63" t="s">
        <v>423</v>
      </c>
      <c r="T42" s="63" t="s">
        <v>424</v>
      </c>
      <c r="U42" s="63" t="s">
        <v>425</v>
      </c>
      <c r="V42" s="63" t="s">
        <v>426</v>
      </c>
      <c r="W42" s="63"/>
      <c r="X42" s="63" t="s">
        <v>427</v>
      </c>
      <c r="Y42" s="35"/>
      <c r="Z42" s="64"/>
      <c r="AA42" s="65">
        <v>100000</v>
      </c>
      <c r="AB42" s="65">
        <v>100000</v>
      </c>
      <c r="AC42" s="57"/>
      <c r="AD42" s="65">
        <f t="shared" si="0"/>
        <v>0</v>
      </c>
      <c r="AE42" s="65">
        <f t="shared" si="1"/>
        <v>0</v>
      </c>
      <c r="AF42" s="66">
        <v>0</v>
      </c>
      <c r="AG42" s="35"/>
      <c r="AH42" s="35"/>
      <c r="AI42" s="61">
        <f t="shared" si="5"/>
        <v>0</v>
      </c>
      <c r="AJ42" s="66">
        <f t="shared" si="2"/>
        <v>0</v>
      </c>
      <c r="AK42" s="66">
        <f t="shared" si="3"/>
        <v>0</v>
      </c>
      <c r="AL42" s="35" t="s">
        <v>135</v>
      </c>
      <c r="AM42" s="66"/>
      <c r="AN42" s="66"/>
      <c r="AO42" s="66"/>
      <c r="AP42" s="35">
        <v>39</v>
      </c>
      <c r="AQ42" s="62">
        <f t="shared" ca="1" si="6"/>
        <v>43959</v>
      </c>
      <c r="AR42" s="35">
        <v>1</v>
      </c>
      <c r="AS42" s="67">
        <v>2</v>
      </c>
      <c r="AT42" s="35">
        <v>0</v>
      </c>
    </row>
    <row r="43" spans="2:46" x14ac:dyDescent="0.4">
      <c r="B43" s="35"/>
      <c r="C43" s="35"/>
      <c r="D43" s="62">
        <f t="shared" ca="1" si="4"/>
        <v>43958</v>
      </c>
      <c r="E43" s="35"/>
      <c r="F43" s="35"/>
      <c r="G43" s="56" t="s">
        <v>118</v>
      </c>
      <c r="H43" s="56"/>
      <c r="I43" s="56"/>
      <c r="J43" s="56" t="s">
        <v>120</v>
      </c>
      <c r="K43" s="56" t="s">
        <v>121</v>
      </c>
      <c r="L43" s="56" t="s">
        <v>122</v>
      </c>
      <c r="M43" s="56" t="s">
        <v>123</v>
      </c>
      <c r="N43" s="56" t="s">
        <v>124</v>
      </c>
      <c r="O43" s="63" t="s">
        <v>428</v>
      </c>
      <c r="P43" s="63"/>
      <c r="Q43" s="63" t="s">
        <v>429</v>
      </c>
      <c r="R43" s="63" t="s">
        <v>430</v>
      </c>
      <c r="S43" s="63" t="s">
        <v>431</v>
      </c>
      <c r="T43" s="63" t="s">
        <v>432</v>
      </c>
      <c r="U43" s="63" t="s">
        <v>433</v>
      </c>
      <c r="V43" s="63" t="s">
        <v>434</v>
      </c>
      <c r="W43" s="63"/>
      <c r="X43" s="63" t="s">
        <v>435</v>
      </c>
      <c r="Y43" s="35"/>
      <c r="Z43" s="64"/>
      <c r="AA43" s="65">
        <v>100000</v>
      </c>
      <c r="AB43" s="65">
        <v>100000</v>
      </c>
      <c r="AC43" s="57"/>
      <c r="AD43" s="65">
        <f t="shared" si="0"/>
        <v>0</v>
      </c>
      <c r="AE43" s="65">
        <f t="shared" si="1"/>
        <v>0</v>
      </c>
      <c r="AF43" s="66">
        <v>0</v>
      </c>
      <c r="AG43" s="35"/>
      <c r="AH43" s="35"/>
      <c r="AI43" s="61">
        <f t="shared" si="5"/>
        <v>0</v>
      </c>
      <c r="AJ43" s="66">
        <f t="shared" si="2"/>
        <v>0</v>
      </c>
      <c r="AK43" s="66">
        <f t="shared" si="3"/>
        <v>0</v>
      </c>
      <c r="AL43" s="35" t="s">
        <v>135</v>
      </c>
      <c r="AM43" s="66"/>
      <c r="AN43" s="66"/>
      <c r="AO43" s="66"/>
      <c r="AP43" s="35">
        <v>40</v>
      </c>
      <c r="AQ43" s="62">
        <f t="shared" ca="1" si="6"/>
        <v>43959</v>
      </c>
      <c r="AR43" s="35">
        <v>1</v>
      </c>
      <c r="AS43" s="67">
        <v>2</v>
      </c>
      <c r="AT43" s="35">
        <v>0</v>
      </c>
    </row>
    <row r="44" spans="2:46" x14ac:dyDescent="0.4">
      <c r="B44" s="35"/>
      <c r="C44" s="35"/>
      <c r="D44" s="62">
        <f t="shared" ca="1" si="4"/>
        <v>43958</v>
      </c>
      <c r="E44" s="35"/>
      <c r="F44" s="35"/>
      <c r="G44" s="56" t="s">
        <v>118</v>
      </c>
      <c r="H44" s="56"/>
      <c r="I44" s="56"/>
      <c r="J44" s="56" t="s">
        <v>120</v>
      </c>
      <c r="K44" s="56" t="s">
        <v>121</v>
      </c>
      <c r="L44" s="56" t="s">
        <v>122</v>
      </c>
      <c r="M44" s="56" t="s">
        <v>123</v>
      </c>
      <c r="N44" s="56" t="s">
        <v>124</v>
      </c>
      <c r="O44" s="63" t="s">
        <v>436</v>
      </c>
      <c r="P44" s="63"/>
      <c r="Q44" s="63" t="s">
        <v>437</v>
      </c>
      <c r="R44" s="63" t="s">
        <v>438</v>
      </c>
      <c r="S44" s="63" t="s">
        <v>439</v>
      </c>
      <c r="T44" s="63" t="s">
        <v>440</v>
      </c>
      <c r="U44" s="63" t="s">
        <v>441</v>
      </c>
      <c r="V44" s="63" t="s">
        <v>442</v>
      </c>
      <c r="W44" s="63"/>
      <c r="X44" s="63" t="s">
        <v>443</v>
      </c>
      <c r="Y44" s="35"/>
      <c r="Z44" s="64"/>
      <c r="AA44" s="65">
        <v>100000</v>
      </c>
      <c r="AB44" s="65">
        <v>100000</v>
      </c>
      <c r="AC44" s="57"/>
      <c r="AD44" s="65">
        <f t="shared" si="0"/>
        <v>0</v>
      </c>
      <c r="AE44" s="65">
        <f t="shared" si="1"/>
        <v>0</v>
      </c>
      <c r="AF44" s="66">
        <v>0</v>
      </c>
      <c r="AG44" s="35"/>
      <c r="AH44" s="35"/>
      <c r="AI44" s="61">
        <f t="shared" si="5"/>
        <v>0</v>
      </c>
      <c r="AJ44" s="66">
        <f t="shared" si="2"/>
        <v>0</v>
      </c>
      <c r="AK44" s="66">
        <f t="shared" si="3"/>
        <v>0</v>
      </c>
      <c r="AL44" s="35" t="s">
        <v>135</v>
      </c>
      <c r="AM44" s="66"/>
      <c r="AN44" s="66"/>
      <c r="AO44" s="66"/>
      <c r="AP44" s="35">
        <v>41</v>
      </c>
      <c r="AQ44" s="62">
        <f t="shared" ca="1" si="6"/>
        <v>43959</v>
      </c>
      <c r="AR44" s="35">
        <v>1</v>
      </c>
      <c r="AS44" s="67">
        <v>2</v>
      </c>
      <c r="AT44" s="35">
        <v>0</v>
      </c>
    </row>
    <row r="45" spans="2:46" x14ac:dyDescent="0.4">
      <c r="B45" s="35"/>
      <c r="C45" s="35"/>
      <c r="D45" s="62">
        <f t="shared" ca="1" si="4"/>
        <v>43958</v>
      </c>
      <c r="E45" s="35"/>
      <c r="F45" s="35"/>
      <c r="G45" s="56" t="s">
        <v>118</v>
      </c>
      <c r="H45" s="56"/>
      <c r="I45" s="56"/>
      <c r="J45" s="56" t="s">
        <v>120</v>
      </c>
      <c r="K45" s="56" t="s">
        <v>121</v>
      </c>
      <c r="L45" s="56" t="s">
        <v>122</v>
      </c>
      <c r="M45" s="56" t="s">
        <v>123</v>
      </c>
      <c r="N45" s="56" t="s">
        <v>124</v>
      </c>
      <c r="O45" s="63" t="s">
        <v>444</v>
      </c>
      <c r="P45" s="63"/>
      <c r="Q45" s="63" t="s">
        <v>445</v>
      </c>
      <c r="R45" s="63" t="s">
        <v>446</v>
      </c>
      <c r="S45" s="63" t="s">
        <v>447</v>
      </c>
      <c r="T45" s="63" t="s">
        <v>448</v>
      </c>
      <c r="U45" s="63" t="s">
        <v>449</v>
      </c>
      <c r="V45" s="63" t="s">
        <v>450</v>
      </c>
      <c r="W45" s="63"/>
      <c r="X45" s="63" t="s">
        <v>451</v>
      </c>
      <c r="Y45" s="35"/>
      <c r="Z45" s="64"/>
      <c r="AA45" s="65">
        <v>100000</v>
      </c>
      <c r="AB45" s="65">
        <v>100000</v>
      </c>
      <c r="AC45" s="57"/>
      <c r="AD45" s="65">
        <f t="shared" si="0"/>
        <v>0</v>
      </c>
      <c r="AE45" s="65">
        <f t="shared" si="1"/>
        <v>0</v>
      </c>
      <c r="AF45" s="66">
        <v>0</v>
      </c>
      <c r="AG45" s="35"/>
      <c r="AH45" s="35"/>
      <c r="AI45" s="61">
        <f t="shared" si="5"/>
        <v>0</v>
      </c>
      <c r="AJ45" s="66">
        <f t="shared" si="2"/>
        <v>0</v>
      </c>
      <c r="AK45" s="66">
        <f t="shared" si="3"/>
        <v>0</v>
      </c>
      <c r="AL45" s="35" t="s">
        <v>135</v>
      </c>
      <c r="AM45" s="66"/>
      <c r="AN45" s="66"/>
      <c r="AO45" s="66"/>
      <c r="AP45" s="35">
        <v>42</v>
      </c>
      <c r="AQ45" s="62">
        <f t="shared" ca="1" si="6"/>
        <v>43959</v>
      </c>
      <c r="AR45" s="35">
        <v>1</v>
      </c>
      <c r="AS45" s="67">
        <v>2</v>
      </c>
      <c r="AT45" s="35">
        <v>0</v>
      </c>
    </row>
    <row r="46" spans="2:46" x14ac:dyDescent="0.4">
      <c r="B46" s="35"/>
      <c r="C46" s="35"/>
      <c r="D46" s="62">
        <f t="shared" ca="1" si="4"/>
        <v>43958</v>
      </c>
      <c r="E46" s="35"/>
      <c r="F46" s="35"/>
      <c r="G46" s="56" t="s">
        <v>118</v>
      </c>
      <c r="H46" s="56"/>
      <c r="I46" s="56"/>
      <c r="J46" s="56" t="s">
        <v>120</v>
      </c>
      <c r="K46" s="56" t="s">
        <v>121</v>
      </c>
      <c r="L46" s="56" t="s">
        <v>122</v>
      </c>
      <c r="M46" s="56" t="s">
        <v>123</v>
      </c>
      <c r="N46" s="56" t="s">
        <v>124</v>
      </c>
      <c r="O46" s="63" t="s">
        <v>452</v>
      </c>
      <c r="P46" s="63"/>
      <c r="Q46" s="63" t="s">
        <v>453</v>
      </c>
      <c r="R46" s="63" t="s">
        <v>454</v>
      </c>
      <c r="S46" s="63" t="s">
        <v>455</v>
      </c>
      <c r="T46" s="63" t="s">
        <v>456</v>
      </c>
      <c r="U46" s="63" t="s">
        <v>457</v>
      </c>
      <c r="V46" s="63" t="s">
        <v>458</v>
      </c>
      <c r="W46" s="63"/>
      <c r="X46" s="63" t="s">
        <v>459</v>
      </c>
      <c r="Y46" s="35"/>
      <c r="Z46" s="64"/>
      <c r="AA46" s="65">
        <v>100000</v>
      </c>
      <c r="AB46" s="65">
        <v>100000</v>
      </c>
      <c r="AC46" s="57"/>
      <c r="AD46" s="65">
        <f t="shared" si="0"/>
        <v>0</v>
      </c>
      <c r="AE46" s="65">
        <f t="shared" si="1"/>
        <v>0</v>
      </c>
      <c r="AF46" s="66">
        <v>0</v>
      </c>
      <c r="AG46" s="35"/>
      <c r="AH46" s="35"/>
      <c r="AI46" s="61">
        <f t="shared" si="5"/>
        <v>0</v>
      </c>
      <c r="AJ46" s="66">
        <f t="shared" si="2"/>
        <v>0</v>
      </c>
      <c r="AK46" s="66">
        <f t="shared" si="3"/>
        <v>0</v>
      </c>
      <c r="AL46" s="35" t="s">
        <v>135</v>
      </c>
      <c r="AM46" s="66"/>
      <c r="AN46" s="66"/>
      <c r="AO46" s="66"/>
      <c r="AP46" s="35">
        <v>43</v>
      </c>
      <c r="AQ46" s="62">
        <f t="shared" ca="1" si="6"/>
        <v>43959</v>
      </c>
      <c r="AR46" s="35">
        <v>1</v>
      </c>
      <c r="AS46" s="67">
        <v>2</v>
      </c>
      <c r="AT46" s="35">
        <v>0</v>
      </c>
    </row>
    <row r="47" spans="2:46" x14ac:dyDescent="0.4">
      <c r="B47" s="35"/>
      <c r="C47" s="35"/>
      <c r="D47" s="62">
        <f t="shared" ca="1" si="4"/>
        <v>43958</v>
      </c>
      <c r="E47" s="35"/>
      <c r="F47" s="35"/>
      <c r="G47" s="56" t="s">
        <v>118</v>
      </c>
      <c r="H47" s="56"/>
      <c r="I47" s="56"/>
      <c r="J47" s="56" t="s">
        <v>120</v>
      </c>
      <c r="K47" s="56" t="s">
        <v>121</v>
      </c>
      <c r="L47" s="56" t="s">
        <v>122</v>
      </c>
      <c r="M47" s="56" t="s">
        <v>123</v>
      </c>
      <c r="N47" s="56" t="s">
        <v>124</v>
      </c>
      <c r="O47" s="63" t="s">
        <v>460</v>
      </c>
      <c r="P47" s="63"/>
      <c r="Q47" s="63" t="s">
        <v>461</v>
      </c>
      <c r="R47" s="63" t="s">
        <v>462</v>
      </c>
      <c r="S47" s="63" t="s">
        <v>463</v>
      </c>
      <c r="T47" s="63" t="s">
        <v>464</v>
      </c>
      <c r="U47" s="63" t="s">
        <v>465</v>
      </c>
      <c r="V47" s="63" t="s">
        <v>466</v>
      </c>
      <c r="W47" s="63"/>
      <c r="X47" s="63" t="s">
        <v>467</v>
      </c>
      <c r="Y47" s="35"/>
      <c r="Z47" s="64"/>
      <c r="AA47" s="65">
        <v>100000</v>
      </c>
      <c r="AB47" s="65">
        <v>100000</v>
      </c>
      <c r="AC47" s="57"/>
      <c r="AD47" s="65">
        <f t="shared" si="0"/>
        <v>0</v>
      </c>
      <c r="AE47" s="65">
        <f t="shared" si="1"/>
        <v>0</v>
      </c>
      <c r="AF47" s="66">
        <v>0</v>
      </c>
      <c r="AG47" s="35"/>
      <c r="AH47" s="35"/>
      <c r="AI47" s="61">
        <f t="shared" si="5"/>
        <v>0</v>
      </c>
      <c r="AJ47" s="66">
        <f t="shared" si="2"/>
        <v>0</v>
      </c>
      <c r="AK47" s="66">
        <f t="shared" si="3"/>
        <v>0</v>
      </c>
      <c r="AL47" s="35" t="s">
        <v>135</v>
      </c>
      <c r="AM47" s="66"/>
      <c r="AN47" s="66"/>
      <c r="AO47" s="66"/>
      <c r="AP47" s="35">
        <v>44</v>
      </c>
      <c r="AQ47" s="62">
        <f t="shared" ca="1" si="6"/>
        <v>43959</v>
      </c>
      <c r="AR47" s="35">
        <v>1</v>
      </c>
      <c r="AS47" s="67">
        <v>2</v>
      </c>
      <c r="AT47" s="35">
        <v>0</v>
      </c>
    </row>
    <row r="48" spans="2:46" x14ac:dyDescent="0.4">
      <c r="B48" s="35"/>
      <c r="C48" s="35"/>
      <c r="D48" s="62">
        <f t="shared" ca="1" si="4"/>
        <v>43958</v>
      </c>
      <c r="E48" s="35"/>
      <c r="F48" s="35"/>
      <c r="G48" s="56" t="s">
        <v>118</v>
      </c>
      <c r="H48" s="56"/>
      <c r="I48" s="56"/>
      <c r="J48" s="56" t="s">
        <v>120</v>
      </c>
      <c r="K48" s="56" t="s">
        <v>121</v>
      </c>
      <c r="L48" s="56" t="s">
        <v>122</v>
      </c>
      <c r="M48" s="56" t="s">
        <v>123</v>
      </c>
      <c r="N48" s="56" t="s">
        <v>124</v>
      </c>
      <c r="O48" s="63" t="s">
        <v>468</v>
      </c>
      <c r="P48" s="63"/>
      <c r="Q48" s="63" t="s">
        <v>469</v>
      </c>
      <c r="R48" s="63" t="s">
        <v>470</v>
      </c>
      <c r="S48" s="63" t="s">
        <v>471</v>
      </c>
      <c r="T48" s="63" t="s">
        <v>472</v>
      </c>
      <c r="U48" s="63" t="s">
        <v>473</v>
      </c>
      <c r="V48" s="63" t="s">
        <v>474</v>
      </c>
      <c r="W48" s="63"/>
      <c r="X48" s="63" t="s">
        <v>475</v>
      </c>
      <c r="Y48" s="35"/>
      <c r="Z48" s="64"/>
      <c r="AA48" s="65">
        <v>100000</v>
      </c>
      <c r="AB48" s="65">
        <v>100000</v>
      </c>
      <c r="AC48" s="57"/>
      <c r="AD48" s="65">
        <f t="shared" si="0"/>
        <v>0</v>
      </c>
      <c r="AE48" s="65">
        <f t="shared" si="1"/>
        <v>0</v>
      </c>
      <c r="AF48" s="66">
        <v>0</v>
      </c>
      <c r="AG48" s="35"/>
      <c r="AH48" s="35"/>
      <c r="AI48" s="61">
        <f t="shared" si="5"/>
        <v>0</v>
      </c>
      <c r="AJ48" s="66">
        <f t="shared" si="2"/>
        <v>0</v>
      </c>
      <c r="AK48" s="66">
        <f t="shared" si="3"/>
        <v>0</v>
      </c>
      <c r="AL48" s="35" t="s">
        <v>135</v>
      </c>
      <c r="AM48" s="66"/>
      <c r="AN48" s="66"/>
      <c r="AO48" s="66"/>
      <c r="AP48" s="35">
        <v>45</v>
      </c>
      <c r="AQ48" s="62">
        <f t="shared" ca="1" si="6"/>
        <v>43959</v>
      </c>
      <c r="AR48" s="35">
        <v>1</v>
      </c>
      <c r="AS48" s="67">
        <v>2</v>
      </c>
      <c r="AT48" s="35">
        <v>0</v>
      </c>
    </row>
    <row r="49" spans="2:46" x14ac:dyDescent="0.4">
      <c r="B49" s="35"/>
      <c r="C49" s="35"/>
      <c r="D49" s="62">
        <f t="shared" ca="1" si="4"/>
        <v>43958</v>
      </c>
      <c r="E49" s="35"/>
      <c r="F49" s="35"/>
      <c r="G49" s="56" t="s">
        <v>118</v>
      </c>
      <c r="H49" s="56"/>
      <c r="I49" s="56"/>
      <c r="J49" s="56" t="s">
        <v>120</v>
      </c>
      <c r="K49" s="56" t="s">
        <v>121</v>
      </c>
      <c r="L49" s="56" t="s">
        <v>122</v>
      </c>
      <c r="M49" s="56" t="s">
        <v>123</v>
      </c>
      <c r="N49" s="56" t="s">
        <v>124</v>
      </c>
      <c r="O49" s="63" t="s">
        <v>476</v>
      </c>
      <c r="P49" s="63"/>
      <c r="Q49" s="63" t="s">
        <v>477</v>
      </c>
      <c r="R49" s="63" t="s">
        <v>478</v>
      </c>
      <c r="S49" s="63" t="s">
        <v>479</v>
      </c>
      <c r="T49" s="63" t="s">
        <v>480</v>
      </c>
      <c r="U49" s="63" t="s">
        <v>481</v>
      </c>
      <c r="V49" s="63" t="s">
        <v>482</v>
      </c>
      <c r="W49" s="63"/>
      <c r="X49" s="63" t="s">
        <v>483</v>
      </c>
      <c r="Y49" s="35"/>
      <c r="Z49" s="64"/>
      <c r="AA49" s="65">
        <v>100000</v>
      </c>
      <c r="AB49" s="65">
        <v>100000</v>
      </c>
      <c r="AC49" s="57"/>
      <c r="AD49" s="65">
        <f t="shared" si="0"/>
        <v>0</v>
      </c>
      <c r="AE49" s="65">
        <f t="shared" si="1"/>
        <v>0</v>
      </c>
      <c r="AF49" s="66">
        <v>0</v>
      </c>
      <c r="AG49" s="35"/>
      <c r="AH49" s="35"/>
      <c r="AI49" s="61">
        <f t="shared" si="5"/>
        <v>0</v>
      </c>
      <c r="AJ49" s="66">
        <f t="shared" si="2"/>
        <v>0</v>
      </c>
      <c r="AK49" s="66">
        <f t="shared" si="3"/>
        <v>0</v>
      </c>
      <c r="AL49" s="35" t="s">
        <v>135</v>
      </c>
      <c r="AM49" s="66"/>
      <c r="AN49" s="66"/>
      <c r="AO49" s="66"/>
      <c r="AP49" s="35">
        <v>46</v>
      </c>
      <c r="AQ49" s="62">
        <f t="shared" ca="1" si="6"/>
        <v>43959</v>
      </c>
      <c r="AR49" s="35">
        <v>1</v>
      </c>
      <c r="AS49" s="67">
        <v>2</v>
      </c>
      <c r="AT49" s="35">
        <v>0</v>
      </c>
    </row>
    <row r="50" spans="2:46" x14ac:dyDescent="0.4">
      <c r="B50" s="35"/>
      <c r="C50" s="35"/>
      <c r="D50" s="62">
        <f t="shared" ca="1" si="4"/>
        <v>43958</v>
      </c>
      <c r="E50" s="35"/>
      <c r="F50" s="35"/>
      <c r="G50" s="56" t="s">
        <v>118</v>
      </c>
      <c r="H50" s="56"/>
      <c r="I50" s="56"/>
      <c r="J50" s="56" t="s">
        <v>120</v>
      </c>
      <c r="K50" s="56" t="s">
        <v>121</v>
      </c>
      <c r="L50" s="56" t="s">
        <v>122</v>
      </c>
      <c r="M50" s="56" t="s">
        <v>123</v>
      </c>
      <c r="N50" s="56" t="s">
        <v>124</v>
      </c>
      <c r="O50" s="63" t="s">
        <v>484</v>
      </c>
      <c r="P50" s="63"/>
      <c r="Q50" s="63" t="s">
        <v>485</v>
      </c>
      <c r="R50" s="63" t="s">
        <v>486</v>
      </c>
      <c r="S50" s="63" t="s">
        <v>487</v>
      </c>
      <c r="T50" s="63" t="s">
        <v>488</v>
      </c>
      <c r="U50" s="63" t="s">
        <v>489</v>
      </c>
      <c r="V50" s="63" t="s">
        <v>490</v>
      </c>
      <c r="W50" s="63"/>
      <c r="X50" s="63" t="s">
        <v>491</v>
      </c>
      <c r="Y50" s="35"/>
      <c r="Z50" s="64"/>
      <c r="AA50" s="65">
        <v>100000</v>
      </c>
      <c r="AB50" s="65">
        <v>100000</v>
      </c>
      <c r="AC50" s="57"/>
      <c r="AD50" s="65">
        <f t="shared" si="0"/>
        <v>0</v>
      </c>
      <c r="AE50" s="65">
        <f t="shared" si="1"/>
        <v>0</v>
      </c>
      <c r="AF50" s="66">
        <v>0</v>
      </c>
      <c r="AG50" s="35"/>
      <c r="AH50" s="35"/>
      <c r="AI50" s="61">
        <f t="shared" si="5"/>
        <v>0</v>
      </c>
      <c r="AJ50" s="66">
        <f t="shared" si="2"/>
        <v>0</v>
      </c>
      <c r="AK50" s="66">
        <f t="shared" si="3"/>
        <v>0</v>
      </c>
      <c r="AL50" s="35" t="s">
        <v>135</v>
      </c>
      <c r="AM50" s="66"/>
      <c r="AN50" s="66"/>
      <c r="AO50" s="66"/>
      <c r="AP50" s="35">
        <v>47</v>
      </c>
      <c r="AQ50" s="62">
        <f t="shared" ca="1" si="6"/>
        <v>43959</v>
      </c>
      <c r="AR50" s="35">
        <v>1</v>
      </c>
      <c r="AS50" s="67">
        <v>2</v>
      </c>
      <c r="AT50" s="35">
        <v>0</v>
      </c>
    </row>
    <row r="51" spans="2:46" x14ac:dyDescent="0.4">
      <c r="B51" s="35"/>
      <c r="C51" s="35"/>
      <c r="D51" s="62">
        <f t="shared" ca="1" si="4"/>
        <v>43958</v>
      </c>
      <c r="E51" s="35"/>
      <c r="F51" s="35"/>
      <c r="G51" s="56" t="s">
        <v>118</v>
      </c>
      <c r="H51" s="56"/>
      <c r="I51" s="56"/>
      <c r="J51" s="56" t="s">
        <v>120</v>
      </c>
      <c r="K51" s="56" t="s">
        <v>121</v>
      </c>
      <c r="L51" s="56" t="s">
        <v>122</v>
      </c>
      <c r="M51" s="56" t="s">
        <v>123</v>
      </c>
      <c r="N51" s="56" t="s">
        <v>124</v>
      </c>
      <c r="O51" s="63" t="s">
        <v>492</v>
      </c>
      <c r="P51" s="63"/>
      <c r="Q51" s="63" t="s">
        <v>493</v>
      </c>
      <c r="R51" s="63" t="s">
        <v>494</v>
      </c>
      <c r="S51" s="63" t="s">
        <v>495</v>
      </c>
      <c r="T51" s="63" t="s">
        <v>496</v>
      </c>
      <c r="U51" s="63" t="s">
        <v>497</v>
      </c>
      <c r="V51" s="63" t="s">
        <v>498</v>
      </c>
      <c r="W51" s="63"/>
      <c r="X51" s="63" t="s">
        <v>499</v>
      </c>
      <c r="Y51" s="35"/>
      <c r="Z51" s="64"/>
      <c r="AA51" s="65">
        <v>100000</v>
      </c>
      <c r="AB51" s="65">
        <v>100000</v>
      </c>
      <c r="AC51" s="57"/>
      <c r="AD51" s="65">
        <f t="shared" si="0"/>
        <v>0</v>
      </c>
      <c r="AE51" s="65">
        <f t="shared" si="1"/>
        <v>0</v>
      </c>
      <c r="AF51" s="66">
        <v>0</v>
      </c>
      <c r="AG51" s="35"/>
      <c r="AH51" s="35"/>
      <c r="AI51" s="61">
        <f t="shared" si="5"/>
        <v>0</v>
      </c>
      <c r="AJ51" s="66">
        <f t="shared" si="2"/>
        <v>0</v>
      </c>
      <c r="AK51" s="66">
        <f t="shared" si="3"/>
        <v>0</v>
      </c>
      <c r="AL51" s="35" t="s">
        <v>135</v>
      </c>
      <c r="AM51" s="66"/>
      <c r="AN51" s="66"/>
      <c r="AO51" s="66"/>
      <c r="AP51" s="35">
        <v>48</v>
      </c>
      <c r="AQ51" s="62">
        <f t="shared" ca="1" si="6"/>
        <v>43959</v>
      </c>
      <c r="AR51" s="35">
        <v>1</v>
      </c>
      <c r="AS51" s="67">
        <v>2</v>
      </c>
      <c r="AT51" s="35">
        <v>0</v>
      </c>
    </row>
    <row r="52" spans="2:46" x14ac:dyDescent="0.4">
      <c r="B52" s="35"/>
      <c r="C52" s="35"/>
      <c r="D52" s="62">
        <f t="shared" ca="1" si="4"/>
        <v>43958</v>
      </c>
      <c r="E52" s="35"/>
      <c r="F52" s="35"/>
      <c r="G52" s="56" t="s">
        <v>118</v>
      </c>
      <c r="H52" s="56"/>
      <c r="I52" s="56"/>
      <c r="J52" s="56" t="s">
        <v>120</v>
      </c>
      <c r="K52" s="56" t="s">
        <v>121</v>
      </c>
      <c r="L52" s="56" t="s">
        <v>122</v>
      </c>
      <c r="M52" s="56" t="s">
        <v>123</v>
      </c>
      <c r="N52" s="56" t="s">
        <v>124</v>
      </c>
      <c r="O52" s="63" t="s">
        <v>500</v>
      </c>
      <c r="P52" s="63"/>
      <c r="Q52" s="63" t="s">
        <v>501</v>
      </c>
      <c r="R52" s="63" t="s">
        <v>502</v>
      </c>
      <c r="S52" s="63" t="s">
        <v>503</v>
      </c>
      <c r="T52" s="63" t="s">
        <v>504</v>
      </c>
      <c r="U52" s="63" t="s">
        <v>505</v>
      </c>
      <c r="V52" s="63" t="s">
        <v>506</v>
      </c>
      <c r="W52" s="63"/>
      <c r="X52" s="63" t="s">
        <v>507</v>
      </c>
      <c r="Y52" s="35"/>
      <c r="Z52" s="64"/>
      <c r="AA52" s="65">
        <v>100000</v>
      </c>
      <c r="AB52" s="65">
        <v>100000</v>
      </c>
      <c r="AC52" s="57"/>
      <c r="AD52" s="65">
        <f t="shared" si="0"/>
        <v>0</v>
      </c>
      <c r="AE52" s="65">
        <f t="shared" si="1"/>
        <v>0</v>
      </c>
      <c r="AF52" s="66">
        <v>0</v>
      </c>
      <c r="AG52" s="35"/>
      <c r="AH52" s="35"/>
      <c r="AI52" s="61">
        <f t="shared" si="5"/>
        <v>0</v>
      </c>
      <c r="AJ52" s="66">
        <f t="shared" si="2"/>
        <v>0</v>
      </c>
      <c r="AK52" s="66">
        <f t="shared" si="3"/>
        <v>0</v>
      </c>
      <c r="AL52" s="35" t="s">
        <v>135</v>
      </c>
      <c r="AM52" s="66"/>
      <c r="AN52" s="66"/>
      <c r="AO52" s="66"/>
      <c r="AP52" s="35">
        <v>49</v>
      </c>
      <c r="AQ52" s="62">
        <f t="shared" ca="1" si="6"/>
        <v>43959</v>
      </c>
      <c r="AR52" s="35">
        <v>1</v>
      </c>
      <c r="AS52" s="67">
        <v>2</v>
      </c>
      <c r="AT52" s="35">
        <v>0</v>
      </c>
    </row>
    <row r="53" spans="2:46" x14ac:dyDescent="0.4">
      <c r="B53" s="35"/>
      <c r="C53" s="35"/>
      <c r="D53" s="62">
        <f t="shared" ca="1" si="4"/>
        <v>43958</v>
      </c>
      <c r="E53" s="35"/>
      <c r="F53" s="35"/>
      <c r="G53" s="56" t="s">
        <v>118</v>
      </c>
      <c r="H53" s="56"/>
      <c r="I53" s="56"/>
      <c r="J53" s="56" t="s">
        <v>120</v>
      </c>
      <c r="K53" s="56" t="s">
        <v>121</v>
      </c>
      <c r="L53" s="56" t="s">
        <v>122</v>
      </c>
      <c r="M53" s="56" t="s">
        <v>123</v>
      </c>
      <c r="N53" s="56" t="s">
        <v>124</v>
      </c>
      <c r="O53" s="63" t="s">
        <v>508</v>
      </c>
      <c r="P53" s="63"/>
      <c r="Q53" s="63" t="s">
        <v>509</v>
      </c>
      <c r="R53" s="63" t="s">
        <v>518</v>
      </c>
      <c r="S53" s="63" t="s">
        <v>510</v>
      </c>
      <c r="T53" s="63" t="s">
        <v>511</v>
      </c>
      <c r="U53" s="63" t="s">
        <v>512</v>
      </c>
      <c r="V53" s="63" t="s">
        <v>513</v>
      </c>
      <c r="W53" s="63"/>
      <c r="X53" s="63" t="s">
        <v>514</v>
      </c>
      <c r="Y53" s="35"/>
      <c r="Z53" s="64"/>
      <c r="AA53" s="65">
        <v>100000</v>
      </c>
      <c r="AB53" s="65">
        <v>100000</v>
      </c>
      <c r="AC53" s="57"/>
      <c r="AD53" s="65">
        <f t="shared" si="0"/>
        <v>0</v>
      </c>
      <c r="AE53" s="65">
        <f t="shared" si="1"/>
        <v>0</v>
      </c>
      <c r="AF53" s="66">
        <v>0</v>
      </c>
      <c r="AG53" s="35"/>
      <c r="AH53" s="35"/>
      <c r="AI53" s="61">
        <f t="shared" si="5"/>
        <v>0</v>
      </c>
      <c r="AJ53" s="66">
        <f t="shared" si="2"/>
        <v>0</v>
      </c>
      <c r="AK53" s="66">
        <f t="shared" si="3"/>
        <v>0</v>
      </c>
      <c r="AL53" s="35" t="s">
        <v>135</v>
      </c>
      <c r="AM53" s="66"/>
      <c r="AN53" s="66"/>
      <c r="AO53" s="66"/>
      <c r="AP53" s="35">
        <v>50</v>
      </c>
      <c r="AQ53" s="62">
        <f t="shared" ca="1" si="6"/>
        <v>43959</v>
      </c>
      <c r="AR53" s="35">
        <v>1</v>
      </c>
      <c r="AS53" s="67">
        <v>2</v>
      </c>
      <c r="AT53" s="35">
        <v>0</v>
      </c>
    </row>
    <row r="54" spans="2:46" x14ac:dyDescent="0.4">
      <c r="B54" s="35"/>
      <c r="C54" s="35"/>
      <c r="D54" s="62">
        <f t="shared" ca="1" si="4"/>
        <v>43958</v>
      </c>
      <c r="E54" s="35"/>
      <c r="F54" s="35"/>
      <c r="G54" s="56" t="s">
        <v>118</v>
      </c>
      <c r="H54" s="56"/>
      <c r="I54" s="56"/>
      <c r="J54" s="56" t="s">
        <v>120</v>
      </c>
      <c r="K54" s="56" t="s">
        <v>121</v>
      </c>
      <c r="L54" s="56" t="s">
        <v>122</v>
      </c>
      <c r="M54" s="56" t="s">
        <v>123</v>
      </c>
      <c r="N54" s="56" t="s">
        <v>124</v>
      </c>
      <c r="O54" s="63" t="s">
        <v>515</v>
      </c>
      <c r="P54" s="63"/>
      <c r="Q54" s="63" t="s">
        <v>516</v>
      </c>
      <c r="R54" s="63" t="s">
        <v>517</v>
      </c>
      <c r="S54" s="63" t="s">
        <v>519</v>
      </c>
      <c r="T54" s="63" t="s">
        <v>520</v>
      </c>
      <c r="U54" s="63" t="s">
        <v>521</v>
      </c>
      <c r="V54" s="63" t="s">
        <v>522</v>
      </c>
      <c r="W54" s="63"/>
      <c r="X54" s="63" t="s">
        <v>523</v>
      </c>
      <c r="Y54" s="35"/>
      <c r="Z54" s="64"/>
      <c r="AA54" s="65">
        <v>100000</v>
      </c>
      <c r="AB54" s="65">
        <v>100000</v>
      </c>
      <c r="AC54" s="57"/>
      <c r="AD54" s="65">
        <f t="shared" si="0"/>
        <v>0</v>
      </c>
      <c r="AE54" s="65">
        <f t="shared" si="1"/>
        <v>0</v>
      </c>
      <c r="AF54" s="66">
        <v>0</v>
      </c>
      <c r="AG54" s="35"/>
      <c r="AH54" s="35"/>
      <c r="AI54" s="61">
        <f t="shared" si="5"/>
        <v>0</v>
      </c>
      <c r="AJ54" s="66">
        <f t="shared" si="2"/>
        <v>0</v>
      </c>
      <c r="AK54" s="66">
        <f t="shared" si="3"/>
        <v>0</v>
      </c>
      <c r="AL54" s="35" t="s">
        <v>135</v>
      </c>
      <c r="AM54" s="66"/>
      <c r="AN54" s="66"/>
      <c r="AO54" s="66"/>
      <c r="AP54" s="35">
        <v>51</v>
      </c>
      <c r="AQ54" s="62">
        <f t="shared" ca="1" si="6"/>
        <v>43959</v>
      </c>
      <c r="AR54" s="35">
        <v>1</v>
      </c>
      <c r="AS54" s="67">
        <v>2</v>
      </c>
      <c r="AT54" s="35">
        <v>0</v>
      </c>
    </row>
    <row r="55" spans="2:46" x14ac:dyDescent="0.4">
      <c r="B55" s="35"/>
      <c r="C55" s="35"/>
      <c r="D55" s="62">
        <f t="shared" ca="1" si="4"/>
        <v>43958</v>
      </c>
      <c r="E55" s="35"/>
      <c r="F55" s="35"/>
      <c r="G55" s="56" t="s">
        <v>118</v>
      </c>
      <c r="H55" s="56"/>
      <c r="I55" s="56"/>
      <c r="J55" s="56" t="s">
        <v>120</v>
      </c>
      <c r="K55" s="56" t="s">
        <v>121</v>
      </c>
      <c r="L55" s="56" t="s">
        <v>122</v>
      </c>
      <c r="M55" s="56" t="s">
        <v>123</v>
      </c>
      <c r="N55" s="56" t="s">
        <v>124</v>
      </c>
      <c r="O55" s="63" t="s">
        <v>524</v>
      </c>
      <c r="P55" s="63"/>
      <c r="Q55" s="63" t="s">
        <v>525</v>
      </c>
      <c r="R55" s="63" t="s">
        <v>526</v>
      </c>
      <c r="S55" s="63" t="s">
        <v>527</v>
      </c>
      <c r="T55" s="63" t="s">
        <v>528</v>
      </c>
      <c r="U55" s="63" t="s">
        <v>529</v>
      </c>
      <c r="V55" s="63" t="s">
        <v>530</v>
      </c>
      <c r="W55" s="63"/>
      <c r="X55" s="63" t="s">
        <v>531</v>
      </c>
      <c r="Y55" s="35"/>
      <c r="Z55" s="64"/>
      <c r="AA55" s="65">
        <v>100000</v>
      </c>
      <c r="AB55" s="65">
        <v>100000</v>
      </c>
      <c r="AC55" s="57"/>
      <c r="AD55" s="65">
        <f t="shared" si="0"/>
        <v>0</v>
      </c>
      <c r="AE55" s="65">
        <f t="shared" si="1"/>
        <v>0</v>
      </c>
      <c r="AF55" s="66">
        <v>0</v>
      </c>
      <c r="AG55" s="35"/>
      <c r="AH55" s="35"/>
      <c r="AI55" s="61">
        <f t="shared" si="5"/>
        <v>0</v>
      </c>
      <c r="AJ55" s="66">
        <f t="shared" si="2"/>
        <v>0</v>
      </c>
      <c r="AK55" s="66">
        <f t="shared" si="3"/>
        <v>0</v>
      </c>
      <c r="AL55" s="35" t="s">
        <v>135</v>
      </c>
      <c r="AM55" s="66"/>
      <c r="AN55" s="66"/>
      <c r="AO55" s="66"/>
      <c r="AP55" s="35">
        <v>52</v>
      </c>
      <c r="AQ55" s="62">
        <f t="shared" ca="1" si="6"/>
        <v>43959</v>
      </c>
      <c r="AR55" s="35">
        <v>1</v>
      </c>
      <c r="AS55" s="67">
        <v>2</v>
      </c>
      <c r="AT55" s="35">
        <v>0</v>
      </c>
    </row>
    <row r="56" spans="2:46" x14ac:dyDescent="0.4">
      <c r="B56" s="35"/>
      <c r="C56" s="35"/>
      <c r="D56" s="62">
        <f t="shared" ca="1" si="4"/>
        <v>43958</v>
      </c>
      <c r="E56" s="35"/>
      <c r="F56" s="35"/>
      <c r="G56" s="56" t="s">
        <v>118</v>
      </c>
      <c r="H56" s="56"/>
      <c r="I56" s="56"/>
      <c r="J56" s="56" t="s">
        <v>120</v>
      </c>
      <c r="K56" s="56" t="s">
        <v>121</v>
      </c>
      <c r="L56" s="56" t="s">
        <v>122</v>
      </c>
      <c r="M56" s="56" t="s">
        <v>123</v>
      </c>
      <c r="N56" s="56" t="s">
        <v>124</v>
      </c>
      <c r="O56" s="63" t="s">
        <v>532</v>
      </c>
      <c r="P56" s="63"/>
      <c r="Q56" s="63" t="s">
        <v>533</v>
      </c>
      <c r="R56" s="63" t="s">
        <v>534</v>
      </c>
      <c r="S56" s="63" t="s">
        <v>535</v>
      </c>
      <c r="T56" s="63" t="s">
        <v>536</v>
      </c>
      <c r="U56" s="63" t="s">
        <v>537</v>
      </c>
      <c r="V56" s="63" t="s">
        <v>538</v>
      </c>
      <c r="W56" s="63"/>
      <c r="X56" s="63" t="s">
        <v>539</v>
      </c>
      <c r="Y56" s="35"/>
      <c r="Z56" s="64"/>
      <c r="AA56" s="65">
        <v>100000</v>
      </c>
      <c r="AB56" s="65">
        <v>100000</v>
      </c>
      <c r="AC56" s="57"/>
      <c r="AD56" s="65">
        <f t="shared" si="0"/>
        <v>0</v>
      </c>
      <c r="AE56" s="65">
        <f t="shared" si="1"/>
        <v>0</v>
      </c>
      <c r="AF56" s="66">
        <v>0</v>
      </c>
      <c r="AG56" s="35"/>
      <c r="AH56" s="35"/>
      <c r="AI56" s="61">
        <f t="shared" si="5"/>
        <v>0</v>
      </c>
      <c r="AJ56" s="66">
        <f t="shared" si="2"/>
        <v>0</v>
      </c>
      <c r="AK56" s="66">
        <f t="shared" si="3"/>
        <v>0</v>
      </c>
      <c r="AL56" s="35" t="s">
        <v>135</v>
      </c>
      <c r="AM56" s="66"/>
      <c r="AN56" s="66"/>
      <c r="AO56" s="66"/>
      <c r="AP56" s="35">
        <v>53</v>
      </c>
      <c r="AQ56" s="62">
        <f t="shared" ca="1" si="6"/>
        <v>43959</v>
      </c>
      <c r="AR56" s="35">
        <v>1</v>
      </c>
      <c r="AS56" s="67">
        <v>2</v>
      </c>
      <c r="AT56" s="35">
        <v>0</v>
      </c>
    </row>
    <row r="57" spans="2:46" x14ac:dyDescent="0.4">
      <c r="B57" s="35"/>
      <c r="C57" s="35"/>
      <c r="D57" s="62">
        <f t="shared" ca="1" si="4"/>
        <v>43958</v>
      </c>
      <c r="E57" s="35"/>
      <c r="F57" s="35"/>
      <c r="G57" s="56" t="s">
        <v>118</v>
      </c>
      <c r="H57" s="56"/>
      <c r="I57" s="56"/>
      <c r="J57" s="56" t="s">
        <v>120</v>
      </c>
      <c r="K57" s="56" t="s">
        <v>121</v>
      </c>
      <c r="L57" s="56" t="s">
        <v>122</v>
      </c>
      <c r="M57" s="56" t="s">
        <v>123</v>
      </c>
      <c r="N57" s="56" t="s">
        <v>124</v>
      </c>
      <c r="O57" s="63" t="s">
        <v>540</v>
      </c>
      <c r="P57" s="63"/>
      <c r="Q57" s="63" t="s">
        <v>541</v>
      </c>
      <c r="R57" s="63" t="s">
        <v>542</v>
      </c>
      <c r="S57" s="63" t="s">
        <v>543</v>
      </c>
      <c r="T57" s="63" t="s">
        <v>544</v>
      </c>
      <c r="U57" s="63" t="s">
        <v>545</v>
      </c>
      <c r="V57" s="63" t="s">
        <v>546</v>
      </c>
      <c r="W57" s="63"/>
      <c r="X57" s="63" t="s">
        <v>547</v>
      </c>
      <c r="Y57" s="35"/>
      <c r="Z57" s="64"/>
      <c r="AA57" s="65">
        <v>100000</v>
      </c>
      <c r="AB57" s="65">
        <v>100000</v>
      </c>
      <c r="AC57" s="57"/>
      <c r="AD57" s="65">
        <f t="shared" si="0"/>
        <v>0</v>
      </c>
      <c r="AE57" s="65">
        <f t="shared" si="1"/>
        <v>0</v>
      </c>
      <c r="AF57" s="66">
        <v>0</v>
      </c>
      <c r="AG57" s="35"/>
      <c r="AH57" s="35"/>
      <c r="AI57" s="61">
        <f t="shared" si="5"/>
        <v>0</v>
      </c>
      <c r="AJ57" s="66">
        <f t="shared" si="2"/>
        <v>0</v>
      </c>
      <c r="AK57" s="66">
        <f t="shared" si="3"/>
        <v>0</v>
      </c>
      <c r="AL57" s="35" t="s">
        <v>135</v>
      </c>
      <c r="AM57" s="66"/>
      <c r="AN57" s="66"/>
      <c r="AO57" s="66"/>
      <c r="AP57" s="35">
        <v>54</v>
      </c>
      <c r="AQ57" s="62">
        <f t="shared" ca="1" si="6"/>
        <v>43959</v>
      </c>
      <c r="AR57" s="35">
        <v>1</v>
      </c>
      <c r="AS57" s="67">
        <v>2</v>
      </c>
      <c r="AT57" s="35">
        <v>0</v>
      </c>
    </row>
    <row r="58" spans="2:46" x14ac:dyDescent="0.4">
      <c r="B58" s="35"/>
      <c r="C58" s="35"/>
      <c r="D58" s="62">
        <f t="shared" ca="1" si="4"/>
        <v>43958</v>
      </c>
      <c r="E58" s="35"/>
      <c r="F58" s="35"/>
      <c r="G58" s="56" t="s">
        <v>118</v>
      </c>
      <c r="H58" s="56"/>
      <c r="I58" s="56"/>
      <c r="J58" s="56" t="s">
        <v>120</v>
      </c>
      <c r="K58" s="56" t="s">
        <v>121</v>
      </c>
      <c r="L58" s="56" t="s">
        <v>122</v>
      </c>
      <c r="M58" s="56" t="s">
        <v>123</v>
      </c>
      <c r="N58" s="56" t="s">
        <v>124</v>
      </c>
      <c r="O58" s="63" t="s">
        <v>548</v>
      </c>
      <c r="P58" s="63"/>
      <c r="Q58" s="63" t="s">
        <v>549</v>
      </c>
      <c r="R58" s="63" t="s">
        <v>550</v>
      </c>
      <c r="S58" s="63" t="s">
        <v>551</v>
      </c>
      <c r="T58" s="63" t="s">
        <v>552</v>
      </c>
      <c r="U58" s="63" t="s">
        <v>553</v>
      </c>
      <c r="V58" s="63" t="s">
        <v>554</v>
      </c>
      <c r="W58" s="63"/>
      <c r="X58" s="63" t="s">
        <v>555</v>
      </c>
      <c r="Y58" s="35"/>
      <c r="Z58" s="64"/>
      <c r="AA58" s="65">
        <v>100000</v>
      </c>
      <c r="AB58" s="65">
        <v>100000</v>
      </c>
      <c r="AC58" s="57"/>
      <c r="AD58" s="65">
        <f t="shared" si="0"/>
        <v>0</v>
      </c>
      <c r="AE58" s="65">
        <f t="shared" si="1"/>
        <v>0</v>
      </c>
      <c r="AF58" s="66">
        <v>0</v>
      </c>
      <c r="AG58" s="35"/>
      <c r="AH58" s="35"/>
      <c r="AI58" s="61">
        <f t="shared" si="5"/>
        <v>0</v>
      </c>
      <c r="AJ58" s="66">
        <f t="shared" si="2"/>
        <v>0</v>
      </c>
      <c r="AK58" s="66">
        <f t="shared" si="3"/>
        <v>0</v>
      </c>
      <c r="AL58" s="35" t="s">
        <v>135</v>
      </c>
      <c r="AM58" s="66"/>
      <c r="AN58" s="66"/>
      <c r="AO58" s="66"/>
      <c r="AP58" s="35">
        <v>55</v>
      </c>
      <c r="AQ58" s="62">
        <f t="shared" ca="1" si="6"/>
        <v>43959</v>
      </c>
      <c r="AR58" s="35">
        <v>1</v>
      </c>
      <c r="AS58" s="67">
        <v>2</v>
      </c>
      <c r="AT58" s="35">
        <v>0</v>
      </c>
    </row>
    <row r="59" spans="2:46" x14ac:dyDescent="0.4">
      <c r="B59" s="35"/>
      <c r="C59" s="35"/>
      <c r="D59" s="62">
        <f t="shared" ca="1" si="4"/>
        <v>43958</v>
      </c>
      <c r="E59" s="35"/>
      <c r="F59" s="35"/>
      <c r="G59" s="56" t="s">
        <v>118</v>
      </c>
      <c r="H59" s="56"/>
      <c r="I59" s="56"/>
      <c r="J59" s="56" t="s">
        <v>120</v>
      </c>
      <c r="K59" s="56" t="s">
        <v>121</v>
      </c>
      <c r="L59" s="56" t="s">
        <v>122</v>
      </c>
      <c r="M59" s="56" t="s">
        <v>123</v>
      </c>
      <c r="N59" s="56" t="s">
        <v>124</v>
      </c>
      <c r="O59" s="63" t="s">
        <v>556</v>
      </c>
      <c r="P59" s="63"/>
      <c r="Q59" s="63" t="s">
        <v>557</v>
      </c>
      <c r="R59" s="63" t="s">
        <v>558</v>
      </c>
      <c r="S59" s="63" t="s">
        <v>559</v>
      </c>
      <c r="T59" s="63" t="s">
        <v>560</v>
      </c>
      <c r="U59" s="63" t="s">
        <v>561</v>
      </c>
      <c r="V59" s="63" t="s">
        <v>562</v>
      </c>
      <c r="W59" s="63"/>
      <c r="X59" s="63" t="s">
        <v>563</v>
      </c>
      <c r="Y59" s="35"/>
      <c r="Z59" s="64"/>
      <c r="AA59" s="65">
        <v>100000</v>
      </c>
      <c r="AB59" s="65">
        <v>100000</v>
      </c>
      <c r="AC59" s="57"/>
      <c r="AD59" s="65">
        <f t="shared" si="0"/>
        <v>0</v>
      </c>
      <c r="AE59" s="65">
        <f t="shared" si="1"/>
        <v>0</v>
      </c>
      <c r="AF59" s="66">
        <v>0</v>
      </c>
      <c r="AG59" s="35"/>
      <c r="AH59" s="35"/>
      <c r="AI59" s="61">
        <f t="shared" si="5"/>
        <v>0</v>
      </c>
      <c r="AJ59" s="66">
        <f t="shared" si="2"/>
        <v>0</v>
      </c>
      <c r="AK59" s="66">
        <f t="shared" si="3"/>
        <v>0</v>
      </c>
      <c r="AL59" s="35" t="s">
        <v>135</v>
      </c>
      <c r="AM59" s="66"/>
      <c r="AN59" s="66"/>
      <c r="AO59" s="66"/>
      <c r="AP59" s="35">
        <v>56</v>
      </c>
      <c r="AQ59" s="62">
        <f t="shared" ca="1" si="6"/>
        <v>43959</v>
      </c>
      <c r="AR59" s="35">
        <v>1</v>
      </c>
      <c r="AS59" s="67">
        <v>2</v>
      </c>
      <c r="AT59" s="35">
        <v>0</v>
      </c>
    </row>
    <row r="60" spans="2:46" x14ac:dyDescent="0.4">
      <c r="B60" s="35"/>
      <c r="C60" s="35"/>
      <c r="D60" s="62">
        <f t="shared" ca="1" si="4"/>
        <v>43958</v>
      </c>
      <c r="E60" s="35"/>
      <c r="F60" s="35"/>
      <c r="G60" s="56" t="s">
        <v>118</v>
      </c>
      <c r="H60" s="56"/>
      <c r="I60" s="56"/>
      <c r="J60" s="56" t="s">
        <v>120</v>
      </c>
      <c r="K60" s="56" t="s">
        <v>121</v>
      </c>
      <c r="L60" s="56" t="s">
        <v>122</v>
      </c>
      <c r="M60" s="56" t="s">
        <v>123</v>
      </c>
      <c r="N60" s="56" t="s">
        <v>124</v>
      </c>
      <c r="O60" s="63" t="s">
        <v>564</v>
      </c>
      <c r="P60" s="63"/>
      <c r="Q60" s="63" t="s">
        <v>568</v>
      </c>
      <c r="R60" s="63" t="s">
        <v>569</v>
      </c>
      <c r="S60" s="63" t="s">
        <v>570</v>
      </c>
      <c r="T60" s="63" t="s">
        <v>565</v>
      </c>
      <c r="U60" s="63" t="s">
        <v>566</v>
      </c>
      <c r="V60" s="63" t="s">
        <v>567</v>
      </c>
      <c r="W60" s="63"/>
      <c r="X60" s="63" t="s">
        <v>571</v>
      </c>
      <c r="Y60" s="35"/>
      <c r="Z60" s="64"/>
      <c r="AA60" s="65">
        <v>100000</v>
      </c>
      <c r="AB60" s="65">
        <v>100000</v>
      </c>
      <c r="AC60" s="57"/>
      <c r="AD60" s="65">
        <f t="shared" si="0"/>
        <v>0</v>
      </c>
      <c r="AE60" s="65">
        <f t="shared" si="1"/>
        <v>0</v>
      </c>
      <c r="AF60" s="66">
        <v>0</v>
      </c>
      <c r="AG60" s="35"/>
      <c r="AH60" s="35"/>
      <c r="AI60" s="61">
        <f t="shared" si="5"/>
        <v>0</v>
      </c>
      <c r="AJ60" s="66">
        <f t="shared" si="2"/>
        <v>0</v>
      </c>
      <c r="AK60" s="66">
        <f t="shared" si="3"/>
        <v>0</v>
      </c>
      <c r="AL60" s="35" t="s">
        <v>135</v>
      </c>
      <c r="AM60" s="66"/>
      <c r="AN60" s="66"/>
      <c r="AO60" s="66"/>
      <c r="AP60" s="35">
        <v>57</v>
      </c>
      <c r="AQ60" s="62">
        <f t="shared" ca="1" si="6"/>
        <v>43959</v>
      </c>
      <c r="AR60" s="35">
        <v>1</v>
      </c>
      <c r="AS60" s="67">
        <v>2</v>
      </c>
      <c r="AT60" s="35">
        <v>0</v>
      </c>
    </row>
    <row r="61" spans="2:46" x14ac:dyDescent="0.4">
      <c r="B61" s="35"/>
      <c r="C61" s="35"/>
      <c r="D61" s="62">
        <f t="shared" ca="1" si="4"/>
        <v>43958</v>
      </c>
      <c r="E61" s="35"/>
      <c r="F61" s="35"/>
      <c r="G61" s="56" t="s">
        <v>118</v>
      </c>
      <c r="H61" s="56"/>
      <c r="I61" s="56"/>
      <c r="J61" s="56" t="s">
        <v>120</v>
      </c>
      <c r="K61" s="56" t="s">
        <v>121</v>
      </c>
      <c r="L61" s="56" t="s">
        <v>122</v>
      </c>
      <c r="M61" s="56" t="s">
        <v>123</v>
      </c>
      <c r="N61" s="56" t="s">
        <v>124</v>
      </c>
      <c r="O61" s="63" t="s">
        <v>572</v>
      </c>
      <c r="P61" s="63"/>
      <c r="Q61" s="63" t="s">
        <v>573</v>
      </c>
      <c r="R61" s="63" t="s">
        <v>574</v>
      </c>
      <c r="S61" s="63" t="s">
        <v>575</v>
      </c>
      <c r="T61" s="63" t="s">
        <v>576</v>
      </c>
      <c r="U61" s="63" t="s">
        <v>577</v>
      </c>
      <c r="V61" s="63" t="s">
        <v>578</v>
      </c>
      <c r="W61" s="63"/>
      <c r="X61" s="63" t="s">
        <v>579</v>
      </c>
      <c r="Y61" s="35"/>
      <c r="Z61" s="64"/>
      <c r="AA61" s="65">
        <v>100000</v>
      </c>
      <c r="AB61" s="65">
        <v>100000</v>
      </c>
      <c r="AC61" s="57"/>
      <c r="AD61" s="65">
        <f t="shared" si="0"/>
        <v>0</v>
      </c>
      <c r="AE61" s="65">
        <f t="shared" si="1"/>
        <v>0</v>
      </c>
      <c r="AF61" s="66">
        <v>0</v>
      </c>
      <c r="AG61" s="35"/>
      <c r="AH61" s="35"/>
      <c r="AI61" s="61">
        <f t="shared" si="5"/>
        <v>0</v>
      </c>
      <c r="AJ61" s="66">
        <f t="shared" si="2"/>
        <v>0</v>
      </c>
      <c r="AK61" s="66">
        <f t="shared" si="3"/>
        <v>0</v>
      </c>
      <c r="AL61" s="35" t="s">
        <v>135</v>
      </c>
      <c r="AM61" s="66"/>
      <c r="AN61" s="66"/>
      <c r="AO61" s="66"/>
      <c r="AP61" s="35">
        <v>58</v>
      </c>
      <c r="AQ61" s="62">
        <f t="shared" ca="1" si="6"/>
        <v>43959</v>
      </c>
      <c r="AR61" s="35">
        <v>1</v>
      </c>
      <c r="AS61" s="67">
        <v>2</v>
      </c>
      <c r="AT61" s="35">
        <v>0</v>
      </c>
    </row>
    <row r="62" spans="2:46" x14ac:dyDescent="0.4">
      <c r="B62" s="35"/>
      <c r="C62" s="35"/>
      <c r="D62" s="62">
        <f t="shared" ca="1" si="4"/>
        <v>43958</v>
      </c>
      <c r="E62" s="35"/>
      <c r="F62" s="35"/>
      <c r="G62" s="56" t="s">
        <v>118</v>
      </c>
      <c r="H62" s="56"/>
      <c r="I62" s="56"/>
      <c r="J62" s="56" t="s">
        <v>120</v>
      </c>
      <c r="K62" s="56" t="s">
        <v>121</v>
      </c>
      <c r="L62" s="56" t="s">
        <v>122</v>
      </c>
      <c r="M62" s="56" t="s">
        <v>123</v>
      </c>
      <c r="N62" s="56" t="s">
        <v>124</v>
      </c>
      <c r="O62" s="63" t="s">
        <v>580</v>
      </c>
      <c r="P62" s="63"/>
      <c r="Q62" s="63" t="s">
        <v>581</v>
      </c>
      <c r="R62" s="63" t="s">
        <v>582</v>
      </c>
      <c r="S62" s="63" t="s">
        <v>583</v>
      </c>
      <c r="T62" s="63" t="s">
        <v>584</v>
      </c>
      <c r="U62" s="63" t="s">
        <v>585</v>
      </c>
      <c r="V62" s="63" t="s">
        <v>586</v>
      </c>
      <c r="W62" s="63"/>
      <c r="X62" s="63" t="s">
        <v>587</v>
      </c>
      <c r="Y62" s="35"/>
      <c r="Z62" s="64"/>
      <c r="AA62" s="65">
        <v>100000</v>
      </c>
      <c r="AB62" s="65">
        <v>100000</v>
      </c>
      <c r="AC62" s="57"/>
      <c r="AD62" s="65">
        <f t="shared" si="0"/>
        <v>0</v>
      </c>
      <c r="AE62" s="65">
        <f t="shared" si="1"/>
        <v>0</v>
      </c>
      <c r="AF62" s="66">
        <v>0</v>
      </c>
      <c r="AG62" s="35"/>
      <c r="AH62" s="35"/>
      <c r="AI62" s="61">
        <f t="shared" si="5"/>
        <v>0</v>
      </c>
      <c r="AJ62" s="66">
        <f t="shared" si="2"/>
        <v>0</v>
      </c>
      <c r="AK62" s="66">
        <f t="shared" si="3"/>
        <v>0</v>
      </c>
      <c r="AL62" s="35" t="s">
        <v>135</v>
      </c>
      <c r="AM62" s="66"/>
      <c r="AN62" s="66"/>
      <c r="AO62" s="66"/>
      <c r="AP62" s="35">
        <v>59</v>
      </c>
      <c r="AQ62" s="62">
        <f t="shared" ca="1" si="6"/>
        <v>43959</v>
      </c>
      <c r="AR62" s="35">
        <v>1</v>
      </c>
      <c r="AS62" s="67">
        <v>2</v>
      </c>
      <c r="AT62" s="35">
        <v>0</v>
      </c>
    </row>
    <row r="63" spans="2:46" x14ac:dyDescent="0.4">
      <c r="B63" s="35"/>
      <c r="C63" s="35"/>
      <c r="D63" s="62">
        <f t="shared" ca="1" si="4"/>
        <v>43958</v>
      </c>
      <c r="E63" s="35"/>
      <c r="F63" s="35"/>
      <c r="G63" s="56" t="s">
        <v>118</v>
      </c>
      <c r="H63" s="56"/>
      <c r="I63" s="56"/>
      <c r="J63" s="56" t="s">
        <v>120</v>
      </c>
      <c r="K63" s="56" t="s">
        <v>121</v>
      </c>
      <c r="L63" s="56" t="s">
        <v>122</v>
      </c>
      <c r="M63" s="56" t="s">
        <v>123</v>
      </c>
      <c r="N63" s="56" t="s">
        <v>124</v>
      </c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35"/>
      <c r="Z63" s="64"/>
      <c r="AA63" s="65">
        <v>100000</v>
      </c>
      <c r="AB63" s="65">
        <v>100000</v>
      </c>
      <c r="AC63" s="57"/>
      <c r="AD63" s="65">
        <f t="shared" si="0"/>
        <v>0</v>
      </c>
      <c r="AE63" s="65">
        <f t="shared" si="1"/>
        <v>0</v>
      </c>
      <c r="AF63" s="66">
        <v>0</v>
      </c>
      <c r="AG63" s="35"/>
      <c r="AH63" s="35"/>
      <c r="AI63" s="61">
        <f t="shared" si="5"/>
        <v>0</v>
      </c>
      <c r="AJ63" s="66">
        <f t="shared" si="2"/>
        <v>0</v>
      </c>
      <c r="AK63" s="66">
        <f t="shared" si="3"/>
        <v>0</v>
      </c>
      <c r="AL63" s="35" t="s">
        <v>135</v>
      </c>
      <c r="AM63" s="66"/>
      <c r="AN63" s="66"/>
      <c r="AO63" s="66"/>
      <c r="AP63" s="35">
        <v>60</v>
      </c>
      <c r="AQ63" s="62">
        <f t="shared" ca="1" si="6"/>
        <v>43959</v>
      </c>
      <c r="AR63" s="35">
        <v>1</v>
      </c>
      <c r="AS63" s="67">
        <v>2</v>
      </c>
      <c r="AT63" s="35">
        <v>0</v>
      </c>
    </row>
    <row r="64" spans="2:46" x14ac:dyDescent="0.4">
      <c r="B64" s="35"/>
      <c r="C64" s="35"/>
      <c r="D64" s="62">
        <f t="shared" ca="1" si="4"/>
        <v>43958</v>
      </c>
      <c r="E64" s="35"/>
      <c r="F64" s="35"/>
      <c r="G64" s="56" t="s">
        <v>118</v>
      </c>
      <c r="H64" s="56"/>
      <c r="I64" s="56"/>
      <c r="J64" s="56" t="s">
        <v>120</v>
      </c>
      <c r="K64" s="56" t="s">
        <v>121</v>
      </c>
      <c r="L64" s="56" t="s">
        <v>122</v>
      </c>
      <c r="M64" s="56" t="s">
        <v>123</v>
      </c>
      <c r="N64" s="56" t="s">
        <v>124</v>
      </c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35"/>
      <c r="Z64" s="64"/>
      <c r="AA64" s="65">
        <v>100000</v>
      </c>
      <c r="AB64" s="65">
        <v>100000</v>
      </c>
      <c r="AC64" s="57"/>
      <c r="AD64" s="65">
        <f t="shared" si="0"/>
        <v>0</v>
      </c>
      <c r="AE64" s="65">
        <f t="shared" si="1"/>
        <v>0</v>
      </c>
      <c r="AF64" s="66">
        <v>0</v>
      </c>
      <c r="AG64" s="35"/>
      <c r="AH64" s="35"/>
      <c r="AI64" s="61">
        <f t="shared" si="5"/>
        <v>0</v>
      </c>
      <c r="AJ64" s="66">
        <f t="shared" si="2"/>
        <v>0</v>
      </c>
      <c r="AK64" s="66">
        <f t="shared" si="3"/>
        <v>0</v>
      </c>
      <c r="AL64" s="35" t="s">
        <v>135</v>
      </c>
      <c r="AM64" s="66"/>
      <c r="AN64" s="66"/>
      <c r="AO64" s="66"/>
      <c r="AP64" s="35">
        <v>61</v>
      </c>
      <c r="AQ64" s="62">
        <f t="shared" ca="1" si="6"/>
        <v>43959</v>
      </c>
      <c r="AR64" s="35">
        <v>1</v>
      </c>
      <c r="AS64" s="67">
        <v>2</v>
      </c>
      <c r="AT64" s="35">
        <v>0</v>
      </c>
    </row>
    <row r="65" spans="2:46" x14ac:dyDescent="0.4">
      <c r="B65" s="35"/>
      <c r="C65" s="35"/>
      <c r="D65" s="62">
        <f t="shared" ca="1" si="4"/>
        <v>43958</v>
      </c>
      <c r="E65" s="35"/>
      <c r="F65" s="35"/>
      <c r="G65" s="56" t="s">
        <v>118</v>
      </c>
      <c r="H65" s="56"/>
      <c r="I65" s="56"/>
      <c r="J65" s="56" t="s">
        <v>120</v>
      </c>
      <c r="K65" s="56" t="s">
        <v>121</v>
      </c>
      <c r="L65" s="56" t="s">
        <v>122</v>
      </c>
      <c r="M65" s="56" t="s">
        <v>123</v>
      </c>
      <c r="N65" s="56" t="s">
        <v>124</v>
      </c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35"/>
      <c r="Z65" s="64"/>
      <c r="AA65" s="65">
        <v>100000</v>
      </c>
      <c r="AB65" s="65">
        <v>100000</v>
      </c>
      <c r="AC65" s="57"/>
      <c r="AD65" s="65">
        <f t="shared" si="0"/>
        <v>0</v>
      </c>
      <c r="AE65" s="65">
        <f t="shared" si="1"/>
        <v>0</v>
      </c>
      <c r="AF65" s="66">
        <v>0</v>
      </c>
      <c r="AG65" s="35"/>
      <c r="AH65" s="35"/>
      <c r="AI65" s="61">
        <f t="shared" si="5"/>
        <v>0</v>
      </c>
      <c r="AJ65" s="66">
        <f t="shared" si="2"/>
        <v>0</v>
      </c>
      <c r="AK65" s="66">
        <f t="shared" si="3"/>
        <v>0</v>
      </c>
      <c r="AL65" s="35" t="s">
        <v>135</v>
      </c>
      <c r="AM65" s="66"/>
      <c r="AN65" s="66"/>
      <c r="AO65" s="66"/>
      <c r="AP65" s="35">
        <v>62</v>
      </c>
      <c r="AQ65" s="62">
        <f t="shared" ca="1" si="6"/>
        <v>43959</v>
      </c>
      <c r="AR65" s="35">
        <v>1</v>
      </c>
      <c r="AS65" s="67">
        <v>2</v>
      </c>
      <c r="AT65" s="35">
        <v>0</v>
      </c>
    </row>
    <row r="66" spans="2:46" x14ac:dyDescent="0.4">
      <c r="B66" s="35"/>
      <c r="C66" s="35"/>
      <c r="D66" s="62">
        <f t="shared" ca="1" si="4"/>
        <v>43958</v>
      </c>
      <c r="E66" s="35"/>
      <c r="F66" s="35"/>
      <c r="G66" s="56" t="s">
        <v>118</v>
      </c>
      <c r="H66" s="56"/>
      <c r="I66" s="56"/>
      <c r="J66" s="56" t="s">
        <v>120</v>
      </c>
      <c r="K66" s="56" t="s">
        <v>121</v>
      </c>
      <c r="L66" s="56" t="s">
        <v>122</v>
      </c>
      <c r="M66" s="56" t="s">
        <v>123</v>
      </c>
      <c r="N66" s="56" t="s">
        <v>124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35"/>
      <c r="Z66" s="64"/>
      <c r="AA66" s="65">
        <v>100000</v>
      </c>
      <c r="AB66" s="65">
        <v>100000</v>
      </c>
      <c r="AC66" s="57"/>
      <c r="AD66" s="65">
        <f t="shared" si="0"/>
        <v>0</v>
      </c>
      <c r="AE66" s="65">
        <f t="shared" si="1"/>
        <v>0</v>
      </c>
      <c r="AF66" s="66">
        <v>0</v>
      </c>
      <c r="AG66" s="35"/>
      <c r="AH66" s="35"/>
      <c r="AI66" s="61">
        <f t="shared" si="5"/>
        <v>0</v>
      </c>
      <c r="AJ66" s="66">
        <f t="shared" si="2"/>
        <v>0</v>
      </c>
      <c r="AK66" s="66">
        <f t="shared" si="3"/>
        <v>0</v>
      </c>
      <c r="AL66" s="35" t="s">
        <v>135</v>
      </c>
      <c r="AM66" s="66"/>
      <c r="AN66" s="66"/>
      <c r="AO66" s="66"/>
      <c r="AP66" s="35">
        <v>63</v>
      </c>
      <c r="AQ66" s="62">
        <f t="shared" ca="1" si="6"/>
        <v>43959</v>
      </c>
      <c r="AR66" s="35">
        <v>1</v>
      </c>
      <c r="AS66" s="67">
        <v>2</v>
      </c>
      <c r="AT66" s="35">
        <v>0</v>
      </c>
    </row>
    <row r="67" spans="2:46" x14ac:dyDescent="0.4">
      <c r="B67" s="35"/>
      <c r="C67" s="35"/>
      <c r="D67" s="62">
        <f t="shared" ca="1" si="4"/>
        <v>43958</v>
      </c>
      <c r="E67" s="35"/>
      <c r="F67" s="35"/>
      <c r="G67" s="56" t="s">
        <v>118</v>
      </c>
      <c r="H67" s="56"/>
      <c r="I67" s="56"/>
      <c r="J67" s="56" t="s">
        <v>120</v>
      </c>
      <c r="K67" s="56" t="s">
        <v>121</v>
      </c>
      <c r="L67" s="56" t="s">
        <v>122</v>
      </c>
      <c r="M67" s="56" t="s">
        <v>123</v>
      </c>
      <c r="N67" s="56" t="s">
        <v>124</v>
      </c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35"/>
      <c r="Z67" s="64"/>
      <c r="AA67" s="65">
        <v>100000</v>
      </c>
      <c r="AB67" s="65">
        <v>100000</v>
      </c>
      <c r="AC67" s="57"/>
      <c r="AD67" s="65">
        <f t="shared" ref="AD67:AD106" si="7">AB67*AC67</f>
        <v>0</v>
      </c>
      <c r="AE67" s="65">
        <f t="shared" ref="AE67:AE106" si="8">IFERROR(AB67*AC67,"0")</f>
        <v>0</v>
      </c>
      <c r="AF67" s="66">
        <v>0</v>
      </c>
      <c r="AG67" s="35"/>
      <c r="AH67" s="35"/>
      <c r="AI67" s="61">
        <f t="shared" si="5"/>
        <v>0</v>
      </c>
      <c r="AJ67" s="66">
        <f t="shared" ref="AJ67:AJ106" si="9">ROUNDDOWN((AE67*10%),0)</f>
        <v>0</v>
      </c>
      <c r="AK67" s="66">
        <f t="shared" ref="AK67:AK106" si="10">AE67+AJ67</f>
        <v>0</v>
      </c>
      <c r="AL67" s="35" t="s">
        <v>135</v>
      </c>
      <c r="AM67" s="66"/>
      <c r="AN67" s="66"/>
      <c r="AO67" s="66"/>
      <c r="AP67" s="35">
        <v>64</v>
      </c>
      <c r="AQ67" s="62">
        <f t="shared" ca="1" si="6"/>
        <v>43959</v>
      </c>
      <c r="AR67" s="35">
        <v>1</v>
      </c>
      <c r="AS67" s="67">
        <v>2</v>
      </c>
      <c r="AT67" s="35">
        <v>0</v>
      </c>
    </row>
    <row r="68" spans="2:46" x14ac:dyDescent="0.4">
      <c r="B68" s="35"/>
      <c r="C68" s="35"/>
      <c r="D68" s="62">
        <f t="shared" ca="1" si="4"/>
        <v>43958</v>
      </c>
      <c r="E68" s="35"/>
      <c r="F68" s="35"/>
      <c r="G68" s="56" t="s">
        <v>118</v>
      </c>
      <c r="H68" s="56"/>
      <c r="I68" s="56"/>
      <c r="J68" s="56" t="s">
        <v>120</v>
      </c>
      <c r="K68" s="56" t="s">
        <v>121</v>
      </c>
      <c r="L68" s="56" t="s">
        <v>122</v>
      </c>
      <c r="M68" s="56" t="s">
        <v>123</v>
      </c>
      <c r="N68" s="56" t="s">
        <v>124</v>
      </c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35"/>
      <c r="Z68" s="64"/>
      <c r="AA68" s="65">
        <v>100000</v>
      </c>
      <c r="AB68" s="65">
        <v>100000</v>
      </c>
      <c r="AC68" s="57"/>
      <c r="AD68" s="65">
        <f t="shared" si="7"/>
        <v>0</v>
      </c>
      <c r="AE68" s="65">
        <f t="shared" si="8"/>
        <v>0</v>
      </c>
      <c r="AF68" s="66">
        <v>0</v>
      </c>
      <c r="AG68" s="35"/>
      <c r="AH68" s="35"/>
      <c r="AI68" s="61">
        <f t="shared" si="5"/>
        <v>0</v>
      </c>
      <c r="AJ68" s="66">
        <f t="shared" si="9"/>
        <v>0</v>
      </c>
      <c r="AK68" s="66">
        <f t="shared" si="10"/>
        <v>0</v>
      </c>
      <c r="AL68" s="35" t="s">
        <v>135</v>
      </c>
      <c r="AM68" s="66"/>
      <c r="AN68" s="66"/>
      <c r="AO68" s="66"/>
      <c r="AP68" s="35">
        <v>65</v>
      </c>
      <c r="AQ68" s="62">
        <f t="shared" ca="1" si="6"/>
        <v>43959</v>
      </c>
      <c r="AR68" s="35">
        <v>1</v>
      </c>
      <c r="AS68" s="67">
        <v>2</v>
      </c>
      <c r="AT68" s="35">
        <v>0</v>
      </c>
    </row>
    <row r="69" spans="2:46" x14ac:dyDescent="0.4">
      <c r="B69" s="35"/>
      <c r="C69" s="35"/>
      <c r="D69" s="62">
        <f t="shared" ref="D69:D106" ca="1" si="11">TODAY()</f>
        <v>43958</v>
      </c>
      <c r="E69" s="35"/>
      <c r="F69" s="35"/>
      <c r="G69" s="56" t="s">
        <v>118</v>
      </c>
      <c r="H69" s="56"/>
      <c r="I69" s="56"/>
      <c r="J69" s="56" t="s">
        <v>120</v>
      </c>
      <c r="K69" s="56" t="s">
        <v>121</v>
      </c>
      <c r="L69" s="56" t="s">
        <v>122</v>
      </c>
      <c r="M69" s="56" t="s">
        <v>123</v>
      </c>
      <c r="N69" s="56" t="s">
        <v>124</v>
      </c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35"/>
      <c r="Z69" s="64"/>
      <c r="AA69" s="65">
        <v>100000</v>
      </c>
      <c r="AB69" s="65">
        <v>100000</v>
      </c>
      <c r="AC69" s="57"/>
      <c r="AD69" s="65">
        <f t="shared" si="7"/>
        <v>0</v>
      </c>
      <c r="AE69" s="65">
        <f t="shared" si="8"/>
        <v>0</v>
      </c>
      <c r="AF69" s="66">
        <v>0</v>
      </c>
      <c r="AG69" s="35"/>
      <c r="AH69" s="35"/>
      <c r="AI69" s="61">
        <f t="shared" ref="AI69:AI106" si="12">AE69</f>
        <v>0</v>
      </c>
      <c r="AJ69" s="66">
        <f t="shared" si="9"/>
        <v>0</v>
      </c>
      <c r="AK69" s="66">
        <f t="shared" si="10"/>
        <v>0</v>
      </c>
      <c r="AL69" s="35" t="s">
        <v>135</v>
      </c>
      <c r="AM69" s="66"/>
      <c r="AN69" s="66"/>
      <c r="AO69" s="66"/>
      <c r="AP69" s="35">
        <v>66</v>
      </c>
      <c r="AQ69" s="62">
        <f t="shared" ref="AQ69:AQ106" ca="1" si="13">TODAY()+1</f>
        <v>43959</v>
      </c>
      <c r="AR69" s="35">
        <v>1</v>
      </c>
      <c r="AS69" s="67">
        <v>2</v>
      </c>
      <c r="AT69" s="35">
        <v>0</v>
      </c>
    </row>
    <row r="70" spans="2:46" x14ac:dyDescent="0.4">
      <c r="B70" s="35"/>
      <c r="C70" s="35"/>
      <c r="D70" s="62">
        <f t="shared" ca="1" si="11"/>
        <v>43958</v>
      </c>
      <c r="E70" s="35"/>
      <c r="F70" s="35"/>
      <c r="G70" s="56" t="s">
        <v>118</v>
      </c>
      <c r="H70" s="56"/>
      <c r="I70" s="56"/>
      <c r="J70" s="56" t="s">
        <v>120</v>
      </c>
      <c r="K70" s="56" t="s">
        <v>121</v>
      </c>
      <c r="L70" s="56" t="s">
        <v>122</v>
      </c>
      <c r="M70" s="56" t="s">
        <v>123</v>
      </c>
      <c r="N70" s="56" t="s">
        <v>124</v>
      </c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35"/>
      <c r="Z70" s="64"/>
      <c r="AA70" s="65">
        <v>100000</v>
      </c>
      <c r="AB70" s="65">
        <v>100000</v>
      </c>
      <c r="AC70" s="57"/>
      <c r="AD70" s="65">
        <f t="shared" si="7"/>
        <v>0</v>
      </c>
      <c r="AE70" s="65">
        <f t="shared" si="8"/>
        <v>0</v>
      </c>
      <c r="AF70" s="66">
        <v>0</v>
      </c>
      <c r="AG70" s="35"/>
      <c r="AH70" s="35"/>
      <c r="AI70" s="61">
        <f t="shared" si="12"/>
        <v>0</v>
      </c>
      <c r="AJ70" s="66">
        <f t="shared" si="9"/>
        <v>0</v>
      </c>
      <c r="AK70" s="66">
        <f t="shared" si="10"/>
        <v>0</v>
      </c>
      <c r="AL70" s="35" t="s">
        <v>135</v>
      </c>
      <c r="AM70" s="66"/>
      <c r="AN70" s="66"/>
      <c r="AO70" s="66"/>
      <c r="AP70" s="35">
        <v>67</v>
      </c>
      <c r="AQ70" s="62">
        <f t="shared" ca="1" si="13"/>
        <v>43959</v>
      </c>
      <c r="AR70" s="35">
        <v>1</v>
      </c>
      <c r="AS70" s="67">
        <v>2</v>
      </c>
      <c r="AT70" s="35">
        <v>0</v>
      </c>
    </row>
    <row r="71" spans="2:46" x14ac:dyDescent="0.4">
      <c r="B71" s="35"/>
      <c r="C71" s="35"/>
      <c r="D71" s="62">
        <f t="shared" ca="1" si="11"/>
        <v>43958</v>
      </c>
      <c r="E71" s="35"/>
      <c r="F71" s="35"/>
      <c r="G71" s="56" t="s">
        <v>118</v>
      </c>
      <c r="H71" s="56"/>
      <c r="I71" s="56"/>
      <c r="J71" s="56" t="s">
        <v>120</v>
      </c>
      <c r="K71" s="56" t="s">
        <v>121</v>
      </c>
      <c r="L71" s="56" t="s">
        <v>122</v>
      </c>
      <c r="M71" s="56" t="s">
        <v>123</v>
      </c>
      <c r="N71" s="56" t="s">
        <v>124</v>
      </c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35"/>
      <c r="Z71" s="64"/>
      <c r="AA71" s="65">
        <v>100000</v>
      </c>
      <c r="AB71" s="65">
        <v>100000</v>
      </c>
      <c r="AC71" s="57"/>
      <c r="AD71" s="65">
        <f t="shared" si="7"/>
        <v>0</v>
      </c>
      <c r="AE71" s="65">
        <f t="shared" si="8"/>
        <v>0</v>
      </c>
      <c r="AF71" s="66">
        <v>0</v>
      </c>
      <c r="AG71" s="35"/>
      <c r="AH71" s="35"/>
      <c r="AI71" s="61">
        <f t="shared" si="12"/>
        <v>0</v>
      </c>
      <c r="AJ71" s="66">
        <f t="shared" si="9"/>
        <v>0</v>
      </c>
      <c r="AK71" s="66">
        <f t="shared" si="10"/>
        <v>0</v>
      </c>
      <c r="AL71" s="35" t="s">
        <v>135</v>
      </c>
      <c r="AM71" s="66"/>
      <c r="AN71" s="66"/>
      <c r="AO71" s="66"/>
      <c r="AP71" s="35">
        <v>68</v>
      </c>
      <c r="AQ71" s="62">
        <f t="shared" ca="1" si="13"/>
        <v>43959</v>
      </c>
      <c r="AR71" s="35">
        <v>1</v>
      </c>
      <c r="AS71" s="67">
        <v>2</v>
      </c>
      <c r="AT71" s="35">
        <v>0</v>
      </c>
    </row>
    <row r="72" spans="2:46" x14ac:dyDescent="0.4">
      <c r="B72" s="35"/>
      <c r="C72" s="35"/>
      <c r="D72" s="62">
        <f t="shared" ca="1" si="11"/>
        <v>43958</v>
      </c>
      <c r="E72" s="35"/>
      <c r="F72" s="35"/>
      <c r="G72" s="56" t="s">
        <v>118</v>
      </c>
      <c r="H72" s="56"/>
      <c r="I72" s="56"/>
      <c r="J72" s="56" t="s">
        <v>120</v>
      </c>
      <c r="K72" s="56" t="s">
        <v>121</v>
      </c>
      <c r="L72" s="56" t="s">
        <v>122</v>
      </c>
      <c r="M72" s="56" t="s">
        <v>123</v>
      </c>
      <c r="N72" s="56" t="s">
        <v>124</v>
      </c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35"/>
      <c r="Z72" s="64"/>
      <c r="AA72" s="65">
        <v>100000</v>
      </c>
      <c r="AB72" s="65">
        <v>100000</v>
      </c>
      <c r="AC72" s="57"/>
      <c r="AD72" s="65">
        <f t="shared" si="7"/>
        <v>0</v>
      </c>
      <c r="AE72" s="65">
        <f t="shared" si="8"/>
        <v>0</v>
      </c>
      <c r="AF72" s="66">
        <v>0</v>
      </c>
      <c r="AG72" s="35"/>
      <c r="AH72" s="35"/>
      <c r="AI72" s="61">
        <f t="shared" si="12"/>
        <v>0</v>
      </c>
      <c r="AJ72" s="66">
        <f t="shared" si="9"/>
        <v>0</v>
      </c>
      <c r="AK72" s="66">
        <f t="shared" si="10"/>
        <v>0</v>
      </c>
      <c r="AL72" s="35" t="s">
        <v>135</v>
      </c>
      <c r="AM72" s="66"/>
      <c r="AN72" s="66"/>
      <c r="AO72" s="66"/>
      <c r="AP72" s="35">
        <v>69</v>
      </c>
      <c r="AQ72" s="62">
        <f t="shared" ca="1" si="13"/>
        <v>43959</v>
      </c>
      <c r="AR72" s="35">
        <v>1</v>
      </c>
      <c r="AS72" s="67">
        <v>2</v>
      </c>
      <c r="AT72" s="35">
        <v>0</v>
      </c>
    </row>
    <row r="73" spans="2:46" x14ac:dyDescent="0.4">
      <c r="B73" s="35"/>
      <c r="C73" s="35"/>
      <c r="D73" s="62">
        <f t="shared" ca="1" si="11"/>
        <v>43958</v>
      </c>
      <c r="E73" s="35"/>
      <c r="F73" s="35"/>
      <c r="G73" s="56" t="s">
        <v>118</v>
      </c>
      <c r="H73" s="56"/>
      <c r="I73" s="56"/>
      <c r="J73" s="56" t="s">
        <v>120</v>
      </c>
      <c r="K73" s="56" t="s">
        <v>121</v>
      </c>
      <c r="L73" s="56" t="s">
        <v>122</v>
      </c>
      <c r="M73" s="56" t="s">
        <v>123</v>
      </c>
      <c r="N73" s="56" t="s">
        <v>124</v>
      </c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35"/>
      <c r="Z73" s="64"/>
      <c r="AA73" s="65">
        <v>100000</v>
      </c>
      <c r="AB73" s="65">
        <v>100000</v>
      </c>
      <c r="AC73" s="57"/>
      <c r="AD73" s="65">
        <f t="shared" si="7"/>
        <v>0</v>
      </c>
      <c r="AE73" s="65">
        <f t="shared" si="8"/>
        <v>0</v>
      </c>
      <c r="AF73" s="66">
        <v>0</v>
      </c>
      <c r="AG73" s="35"/>
      <c r="AH73" s="35"/>
      <c r="AI73" s="61">
        <f t="shared" si="12"/>
        <v>0</v>
      </c>
      <c r="AJ73" s="66">
        <f t="shared" si="9"/>
        <v>0</v>
      </c>
      <c r="AK73" s="66">
        <f t="shared" si="10"/>
        <v>0</v>
      </c>
      <c r="AL73" s="35" t="s">
        <v>135</v>
      </c>
      <c r="AM73" s="66"/>
      <c r="AN73" s="66"/>
      <c r="AO73" s="66"/>
      <c r="AP73" s="35">
        <v>70</v>
      </c>
      <c r="AQ73" s="62">
        <f t="shared" ca="1" si="13"/>
        <v>43959</v>
      </c>
      <c r="AR73" s="35">
        <v>1</v>
      </c>
      <c r="AS73" s="67">
        <v>2</v>
      </c>
      <c r="AT73" s="35">
        <v>0</v>
      </c>
    </row>
    <row r="74" spans="2:46" x14ac:dyDescent="0.4">
      <c r="B74" s="35"/>
      <c r="C74" s="35"/>
      <c r="D74" s="62">
        <f t="shared" ca="1" si="11"/>
        <v>43958</v>
      </c>
      <c r="E74" s="35"/>
      <c r="F74" s="35"/>
      <c r="G74" s="56" t="s">
        <v>118</v>
      </c>
      <c r="H74" s="56"/>
      <c r="I74" s="56"/>
      <c r="J74" s="56" t="s">
        <v>120</v>
      </c>
      <c r="K74" s="56" t="s">
        <v>121</v>
      </c>
      <c r="L74" s="56" t="s">
        <v>122</v>
      </c>
      <c r="M74" s="56" t="s">
        <v>123</v>
      </c>
      <c r="N74" s="56" t="s">
        <v>124</v>
      </c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35"/>
      <c r="Z74" s="64"/>
      <c r="AA74" s="65">
        <v>100000</v>
      </c>
      <c r="AB74" s="65">
        <v>100000</v>
      </c>
      <c r="AC74" s="57"/>
      <c r="AD74" s="65">
        <f t="shared" si="7"/>
        <v>0</v>
      </c>
      <c r="AE74" s="65">
        <f t="shared" si="8"/>
        <v>0</v>
      </c>
      <c r="AF74" s="66">
        <v>0</v>
      </c>
      <c r="AG74" s="35"/>
      <c r="AH74" s="35"/>
      <c r="AI74" s="61">
        <f t="shared" si="12"/>
        <v>0</v>
      </c>
      <c r="AJ74" s="66">
        <f t="shared" si="9"/>
        <v>0</v>
      </c>
      <c r="AK74" s="66">
        <f t="shared" si="10"/>
        <v>0</v>
      </c>
      <c r="AL74" s="35" t="s">
        <v>135</v>
      </c>
      <c r="AM74" s="66"/>
      <c r="AN74" s="66"/>
      <c r="AO74" s="66"/>
      <c r="AP74" s="35">
        <v>71</v>
      </c>
      <c r="AQ74" s="62">
        <f t="shared" ca="1" si="13"/>
        <v>43959</v>
      </c>
      <c r="AR74" s="35">
        <v>1</v>
      </c>
      <c r="AS74" s="67">
        <v>2</v>
      </c>
      <c r="AT74" s="35">
        <v>0</v>
      </c>
    </row>
    <row r="75" spans="2:46" x14ac:dyDescent="0.4">
      <c r="B75" s="35"/>
      <c r="C75" s="35"/>
      <c r="D75" s="62">
        <f t="shared" ca="1" si="11"/>
        <v>43958</v>
      </c>
      <c r="E75" s="35"/>
      <c r="F75" s="35"/>
      <c r="G75" s="56" t="s">
        <v>118</v>
      </c>
      <c r="H75" s="56"/>
      <c r="I75" s="56"/>
      <c r="J75" s="56" t="s">
        <v>120</v>
      </c>
      <c r="K75" s="56" t="s">
        <v>121</v>
      </c>
      <c r="L75" s="56" t="s">
        <v>122</v>
      </c>
      <c r="M75" s="56" t="s">
        <v>123</v>
      </c>
      <c r="N75" s="56" t="s">
        <v>124</v>
      </c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35"/>
      <c r="Z75" s="64"/>
      <c r="AA75" s="65">
        <v>100000</v>
      </c>
      <c r="AB75" s="65">
        <v>100000</v>
      </c>
      <c r="AC75" s="57"/>
      <c r="AD75" s="65">
        <f t="shared" si="7"/>
        <v>0</v>
      </c>
      <c r="AE75" s="65">
        <f t="shared" si="8"/>
        <v>0</v>
      </c>
      <c r="AF75" s="66">
        <v>0</v>
      </c>
      <c r="AG75" s="35"/>
      <c r="AH75" s="35"/>
      <c r="AI75" s="61">
        <f t="shared" si="12"/>
        <v>0</v>
      </c>
      <c r="AJ75" s="66">
        <f t="shared" si="9"/>
        <v>0</v>
      </c>
      <c r="AK75" s="66">
        <f t="shared" si="10"/>
        <v>0</v>
      </c>
      <c r="AL75" s="35" t="s">
        <v>135</v>
      </c>
      <c r="AM75" s="66"/>
      <c r="AN75" s="66"/>
      <c r="AO75" s="66"/>
      <c r="AP75" s="35">
        <v>72</v>
      </c>
      <c r="AQ75" s="62">
        <f t="shared" ca="1" si="13"/>
        <v>43959</v>
      </c>
      <c r="AR75" s="35">
        <v>1</v>
      </c>
      <c r="AS75" s="67">
        <v>2</v>
      </c>
      <c r="AT75" s="35">
        <v>0</v>
      </c>
    </row>
    <row r="76" spans="2:46" x14ac:dyDescent="0.4">
      <c r="B76" s="35"/>
      <c r="C76" s="35"/>
      <c r="D76" s="62">
        <f t="shared" ca="1" si="11"/>
        <v>43958</v>
      </c>
      <c r="E76" s="35"/>
      <c r="F76" s="35"/>
      <c r="G76" s="56" t="s">
        <v>118</v>
      </c>
      <c r="H76" s="56"/>
      <c r="I76" s="56"/>
      <c r="J76" s="56" t="s">
        <v>120</v>
      </c>
      <c r="K76" s="56" t="s">
        <v>121</v>
      </c>
      <c r="L76" s="56" t="s">
        <v>122</v>
      </c>
      <c r="M76" s="56" t="s">
        <v>123</v>
      </c>
      <c r="N76" s="56" t="s">
        <v>124</v>
      </c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35"/>
      <c r="Z76" s="64"/>
      <c r="AA76" s="65">
        <v>100000</v>
      </c>
      <c r="AB76" s="65">
        <v>100000</v>
      </c>
      <c r="AC76" s="57"/>
      <c r="AD76" s="65">
        <f t="shared" si="7"/>
        <v>0</v>
      </c>
      <c r="AE76" s="65">
        <f t="shared" si="8"/>
        <v>0</v>
      </c>
      <c r="AF76" s="66">
        <v>0</v>
      </c>
      <c r="AG76" s="35"/>
      <c r="AH76" s="35"/>
      <c r="AI76" s="61">
        <f t="shared" si="12"/>
        <v>0</v>
      </c>
      <c r="AJ76" s="66">
        <f t="shared" si="9"/>
        <v>0</v>
      </c>
      <c r="AK76" s="66">
        <f t="shared" si="10"/>
        <v>0</v>
      </c>
      <c r="AL76" s="35" t="s">
        <v>135</v>
      </c>
      <c r="AM76" s="66"/>
      <c r="AN76" s="66"/>
      <c r="AO76" s="66"/>
      <c r="AP76" s="35">
        <v>73</v>
      </c>
      <c r="AQ76" s="62">
        <f t="shared" ca="1" si="13"/>
        <v>43959</v>
      </c>
      <c r="AR76" s="35">
        <v>1</v>
      </c>
      <c r="AS76" s="67">
        <v>2</v>
      </c>
      <c r="AT76" s="35">
        <v>0</v>
      </c>
    </row>
    <row r="77" spans="2:46" x14ac:dyDescent="0.4">
      <c r="B77" s="35"/>
      <c r="C77" s="35"/>
      <c r="D77" s="62">
        <f t="shared" ca="1" si="11"/>
        <v>43958</v>
      </c>
      <c r="E77" s="35"/>
      <c r="F77" s="35"/>
      <c r="G77" s="56" t="s">
        <v>118</v>
      </c>
      <c r="H77" s="56"/>
      <c r="I77" s="56"/>
      <c r="J77" s="56" t="s">
        <v>120</v>
      </c>
      <c r="K77" s="56" t="s">
        <v>121</v>
      </c>
      <c r="L77" s="56" t="s">
        <v>122</v>
      </c>
      <c r="M77" s="56" t="s">
        <v>123</v>
      </c>
      <c r="N77" s="56" t="s">
        <v>124</v>
      </c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35"/>
      <c r="Z77" s="64"/>
      <c r="AA77" s="65">
        <v>100000</v>
      </c>
      <c r="AB77" s="65">
        <v>100000</v>
      </c>
      <c r="AC77" s="57"/>
      <c r="AD77" s="65">
        <f t="shared" si="7"/>
        <v>0</v>
      </c>
      <c r="AE77" s="65">
        <f t="shared" si="8"/>
        <v>0</v>
      </c>
      <c r="AF77" s="66">
        <v>0</v>
      </c>
      <c r="AG77" s="35"/>
      <c r="AH77" s="35"/>
      <c r="AI77" s="61">
        <f t="shared" si="12"/>
        <v>0</v>
      </c>
      <c r="AJ77" s="66">
        <f t="shared" si="9"/>
        <v>0</v>
      </c>
      <c r="AK77" s="66">
        <f t="shared" si="10"/>
        <v>0</v>
      </c>
      <c r="AL77" s="35" t="s">
        <v>135</v>
      </c>
      <c r="AM77" s="66"/>
      <c r="AN77" s="66"/>
      <c r="AO77" s="66"/>
      <c r="AP77" s="35">
        <v>74</v>
      </c>
      <c r="AQ77" s="62">
        <f t="shared" ca="1" si="13"/>
        <v>43959</v>
      </c>
      <c r="AR77" s="35">
        <v>1</v>
      </c>
      <c r="AS77" s="67">
        <v>2</v>
      </c>
      <c r="AT77" s="35">
        <v>0</v>
      </c>
    </row>
    <row r="78" spans="2:46" x14ac:dyDescent="0.4">
      <c r="B78" s="35"/>
      <c r="C78" s="35"/>
      <c r="D78" s="62">
        <f t="shared" ca="1" si="11"/>
        <v>43958</v>
      </c>
      <c r="E78" s="35"/>
      <c r="F78" s="35"/>
      <c r="G78" s="56" t="s">
        <v>118</v>
      </c>
      <c r="H78" s="56"/>
      <c r="I78" s="56"/>
      <c r="J78" s="56" t="s">
        <v>120</v>
      </c>
      <c r="K78" s="56" t="s">
        <v>121</v>
      </c>
      <c r="L78" s="56" t="s">
        <v>122</v>
      </c>
      <c r="M78" s="56" t="s">
        <v>123</v>
      </c>
      <c r="N78" s="56" t="s">
        <v>124</v>
      </c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35"/>
      <c r="Z78" s="64"/>
      <c r="AA78" s="65">
        <v>100000</v>
      </c>
      <c r="AB78" s="65">
        <v>100000</v>
      </c>
      <c r="AC78" s="57"/>
      <c r="AD78" s="65">
        <f t="shared" si="7"/>
        <v>0</v>
      </c>
      <c r="AE78" s="65">
        <f t="shared" si="8"/>
        <v>0</v>
      </c>
      <c r="AF78" s="66">
        <v>0</v>
      </c>
      <c r="AG78" s="35"/>
      <c r="AH78" s="35"/>
      <c r="AI78" s="61">
        <f t="shared" si="12"/>
        <v>0</v>
      </c>
      <c r="AJ78" s="66">
        <f t="shared" si="9"/>
        <v>0</v>
      </c>
      <c r="AK78" s="66">
        <f t="shared" si="10"/>
        <v>0</v>
      </c>
      <c r="AL78" s="35" t="s">
        <v>135</v>
      </c>
      <c r="AM78" s="66"/>
      <c r="AN78" s="66"/>
      <c r="AO78" s="66"/>
      <c r="AP78" s="35">
        <v>75</v>
      </c>
      <c r="AQ78" s="62">
        <f t="shared" ca="1" si="13"/>
        <v>43959</v>
      </c>
      <c r="AR78" s="35">
        <v>1</v>
      </c>
      <c r="AS78" s="67">
        <v>2</v>
      </c>
      <c r="AT78" s="35">
        <v>0</v>
      </c>
    </row>
    <row r="79" spans="2:46" x14ac:dyDescent="0.4">
      <c r="B79" s="35"/>
      <c r="C79" s="35"/>
      <c r="D79" s="62">
        <f t="shared" ca="1" si="11"/>
        <v>43958</v>
      </c>
      <c r="E79" s="35"/>
      <c r="F79" s="35"/>
      <c r="G79" s="56" t="s">
        <v>118</v>
      </c>
      <c r="H79" s="56"/>
      <c r="I79" s="56"/>
      <c r="J79" s="56" t="s">
        <v>120</v>
      </c>
      <c r="K79" s="56" t="s">
        <v>121</v>
      </c>
      <c r="L79" s="56" t="s">
        <v>122</v>
      </c>
      <c r="M79" s="56" t="s">
        <v>123</v>
      </c>
      <c r="N79" s="56" t="s">
        <v>124</v>
      </c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35"/>
      <c r="Z79" s="64"/>
      <c r="AA79" s="65">
        <v>100000</v>
      </c>
      <c r="AB79" s="65">
        <v>100000</v>
      </c>
      <c r="AC79" s="57"/>
      <c r="AD79" s="65">
        <f t="shared" si="7"/>
        <v>0</v>
      </c>
      <c r="AE79" s="65">
        <f t="shared" si="8"/>
        <v>0</v>
      </c>
      <c r="AF79" s="66">
        <v>0</v>
      </c>
      <c r="AG79" s="35"/>
      <c r="AH79" s="35"/>
      <c r="AI79" s="61">
        <f t="shared" si="12"/>
        <v>0</v>
      </c>
      <c r="AJ79" s="66">
        <f t="shared" si="9"/>
        <v>0</v>
      </c>
      <c r="AK79" s="66">
        <f t="shared" si="10"/>
        <v>0</v>
      </c>
      <c r="AL79" s="35" t="s">
        <v>135</v>
      </c>
      <c r="AM79" s="66"/>
      <c r="AN79" s="66"/>
      <c r="AO79" s="66"/>
      <c r="AP79" s="35">
        <v>76</v>
      </c>
      <c r="AQ79" s="62">
        <f t="shared" ca="1" si="13"/>
        <v>43959</v>
      </c>
      <c r="AR79" s="35">
        <v>1</v>
      </c>
      <c r="AS79" s="67">
        <v>2</v>
      </c>
      <c r="AT79" s="35">
        <v>0</v>
      </c>
    </row>
    <row r="80" spans="2:46" x14ac:dyDescent="0.4">
      <c r="B80" s="35"/>
      <c r="C80" s="35"/>
      <c r="D80" s="62">
        <f t="shared" ca="1" si="11"/>
        <v>43958</v>
      </c>
      <c r="E80" s="35"/>
      <c r="F80" s="35"/>
      <c r="G80" s="56" t="s">
        <v>118</v>
      </c>
      <c r="H80" s="56"/>
      <c r="I80" s="56"/>
      <c r="J80" s="56" t="s">
        <v>120</v>
      </c>
      <c r="K80" s="56" t="s">
        <v>121</v>
      </c>
      <c r="L80" s="56" t="s">
        <v>122</v>
      </c>
      <c r="M80" s="56" t="s">
        <v>123</v>
      </c>
      <c r="N80" s="56" t="s">
        <v>124</v>
      </c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35"/>
      <c r="Z80" s="64"/>
      <c r="AA80" s="65">
        <v>100000</v>
      </c>
      <c r="AB80" s="65">
        <v>100000</v>
      </c>
      <c r="AC80" s="57"/>
      <c r="AD80" s="65">
        <f t="shared" si="7"/>
        <v>0</v>
      </c>
      <c r="AE80" s="65">
        <f t="shared" si="8"/>
        <v>0</v>
      </c>
      <c r="AF80" s="66">
        <v>0</v>
      </c>
      <c r="AG80" s="35"/>
      <c r="AH80" s="35"/>
      <c r="AI80" s="61">
        <f t="shared" si="12"/>
        <v>0</v>
      </c>
      <c r="AJ80" s="66">
        <f t="shared" si="9"/>
        <v>0</v>
      </c>
      <c r="AK80" s="66">
        <f t="shared" si="10"/>
        <v>0</v>
      </c>
      <c r="AL80" s="35" t="s">
        <v>135</v>
      </c>
      <c r="AM80" s="66"/>
      <c r="AN80" s="66"/>
      <c r="AO80" s="66"/>
      <c r="AP80" s="35">
        <v>77</v>
      </c>
      <c r="AQ80" s="62">
        <f t="shared" ca="1" si="13"/>
        <v>43959</v>
      </c>
      <c r="AR80" s="35">
        <v>1</v>
      </c>
      <c r="AS80" s="67">
        <v>2</v>
      </c>
      <c r="AT80" s="35">
        <v>0</v>
      </c>
    </row>
    <row r="81" spans="2:46" x14ac:dyDescent="0.4">
      <c r="B81" s="35"/>
      <c r="C81" s="35"/>
      <c r="D81" s="62">
        <f t="shared" ca="1" si="11"/>
        <v>43958</v>
      </c>
      <c r="E81" s="35"/>
      <c r="F81" s="35"/>
      <c r="G81" s="56" t="s">
        <v>118</v>
      </c>
      <c r="H81" s="56"/>
      <c r="I81" s="56"/>
      <c r="J81" s="56" t="s">
        <v>120</v>
      </c>
      <c r="K81" s="56" t="s">
        <v>121</v>
      </c>
      <c r="L81" s="56" t="s">
        <v>122</v>
      </c>
      <c r="M81" s="56" t="s">
        <v>123</v>
      </c>
      <c r="N81" s="56" t="s">
        <v>124</v>
      </c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35"/>
      <c r="Z81" s="64"/>
      <c r="AA81" s="65">
        <v>100000</v>
      </c>
      <c r="AB81" s="65">
        <v>100000</v>
      </c>
      <c r="AC81" s="57"/>
      <c r="AD81" s="65">
        <f t="shared" si="7"/>
        <v>0</v>
      </c>
      <c r="AE81" s="65">
        <f t="shared" si="8"/>
        <v>0</v>
      </c>
      <c r="AF81" s="66">
        <v>0</v>
      </c>
      <c r="AG81" s="35"/>
      <c r="AH81" s="35"/>
      <c r="AI81" s="61">
        <f t="shared" si="12"/>
        <v>0</v>
      </c>
      <c r="AJ81" s="66">
        <f t="shared" si="9"/>
        <v>0</v>
      </c>
      <c r="AK81" s="66">
        <f t="shared" si="10"/>
        <v>0</v>
      </c>
      <c r="AL81" s="35" t="s">
        <v>135</v>
      </c>
      <c r="AM81" s="66"/>
      <c r="AN81" s="66"/>
      <c r="AO81" s="66"/>
      <c r="AP81" s="35">
        <v>78</v>
      </c>
      <c r="AQ81" s="62">
        <f t="shared" ca="1" si="13"/>
        <v>43959</v>
      </c>
      <c r="AR81" s="35">
        <v>1</v>
      </c>
      <c r="AS81" s="67">
        <v>2</v>
      </c>
      <c r="AT81" s="35">
        <v>0</v>
      </c>
    </row>
    <row r="82" spans="2:46" x14ac:dyDescent="0.4">
      <c r="B82" s="35"/>
      <c r="C82" s="35"/>
      <c r="D82" s="62">
        <f t="shared" ca="1" si="11"/>
        <v>43958</v>
      </c>
      <c r="E82" s="35"/>
      <c r="F82" s="35"/>
      <c r="G82" s="56" t="s">
        <v>118</v>
      </c>
      <c r="H82" s="56"/>
      <c r="I82" s="56"/>
      <c r="J82" s="56" t="s">
        <v>120</v>
      </c>
      <c r="K82" s="56" t="s">
        <v>121</v>
      </c>
      <c r="L82" s="56" t="s">
        <v>122</v>
      </c>
      <c r="M82" s="56" t="s">
        <v>123</v>
      </c>
      <c r="N82" s="56" t="s">
        <v>124</v>
      </c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35"/>
      <c r="Z82" s="64"/>
      <c r="AA82" s="65">
        <v>100000</v>
      </c>
      <c r="AB82" s="65">
        <v>100000</v>
      </c>
      <c r="AC82" s="57"/>
      <c r="AD82" s="65">
        <f t="shared" si="7"/>
        <v>0</v>
      </c>
      <c r="AE82" s="65">
        <f t="shared" si="8"/>
        <v>0</v>
      </c>
      <c r="AF82" s="66">
        <v>0</v>
      </c>
      <c r="AG82" s="35"/>
      <c r="AH82" s="35"/>
      <c r="AI82" s="61">
        <f t="shared" si="12"/>
        <v>0</v>
      </c>
      <c r="AJ82" s="66">
        <f t="shared" si="9"/>
        <v>0</v>
      </c>
      <c r="AK82" s="66">
        <f t="shared" si="10"/>
        <v>0</v>
      </c>
      <c r="AL82" s="35" t="s">
        <v>135</v>
      </c>
      <c r="AM82" s="66"/>
      <c r="AN82" s="66"/>
      <c r="AO82" s="66"/>
      <c r="AP82" s="35">
        <v>79</v>
      </c>
      <c r="AQ82" s="62">
        <f t="shared" ca="1" si="13"/>
        <v>43959</v>
      </c>
      <c r="AR82" s="35">
        <v>1</v>
      </c>
      <c r="AS82" s="67">
        <v>2</v>
      </c>
      <c r="AT82" s="35">
        <v>0</v>
      </c>
    </row>
    <row r="83" spans="2:46" x14ac:dyDescent="0.4">
      <c r="B83" s="35"/>
      <c r="C83" s="35"/>
      <c r="D83" s="62">
        <f t="shared" ca="1" si="11"/>
        <v>43958</v>
      </c>
      <c r="E83" s="35"/>
      <c r="F83" s="35"/>
      <c r="G83" s="56" t="s">
        <v>118</v>
      </c>
      <c r="H83" s="56"/>
      <c r="I83" s="56"/>
      <c r="J83" s="56" t="s">
        <v>120</v>
      </c>
      <c r="K83" s="56" t="s">
        <v>121</v>
      </c>
      <c r="L83" s="56" t="s">
        <v>122</v>
      </c>
      <c r="M83" s="56" t="s">
        <v>123</v>
      </c>
      <c r="N83" s="56" t="s">
        <v>124</v>
      </c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35"/>
      <c r="Z83" s="64"/>
      <c r="AA83" s="65">
        <v>100000</v>
      </c>
      <c r="AB83" s="65">
        <v>100000</v>
      </c>
      <c r="AC83" s="57"/>
      <c r="AD83" s="65">
        <f t="shared" si="7"/>
        <v>0</v>
      </c>
      <c r="AE83" s="65">
        <f t="shared" si="8"/>
        <v>0</v>
      </c>
      <c r="AF83" s="66">
        <v>0</v>
      </c>
      <c r="AG83" s="35"/>
      <c r="AH83" s="35"/>
      <c r="AI83" s="61">
        <f t="shared" si="12"/>
        <v>0</v>
      </c>
      <c r="AJ83" s="66">
        <f t="shared" si="9"/>
        <v>0</v>
      </c>
      <c r="AK83" s="66">
        <f t="shared" si="10"/>
        <v>0</v>
      </c>
      <c r="AL83" s="35" t="s">
        <v>135</v>
      </c>
      <c r="AM83" s="66"/>
      <c r="AN83" s="66"/>
      <c r="AO83" s="66"/>
      <c r="AP83" s="35">
        <v>80</v>
      </c>
      <c r="AQ83" s="62">
        <f t="shared" ca="1" si="13"/>
        <v>43959</v>
      </c>
      <c r="AR83" s="35">
        <v>1</v>
      </c>
      <c r="AS83" s="67">
        <v>2</v>
      </c>
      <c r="AT83" s="35">
        <v>0</v>
      </c>
    </row>
    <row r="84" spans="2:46" x14ac:dyDescent="0.4">
      <c r="B84" s="35"/>
      <c r="C84" s="35"/>
      <c r="D84" s="62">
        <f t="shared" ca="1" si="11"/>
        <v>43958</v>
      </c>
      <c r="E84" s="35"/>
      <c r="F84" s="35"/>
      <c r="G84" s="56" t="s">
        <v>118</v>
      </c>
      <c r="H84" s="56"/>
      <c r="I84" s="56"/>
      <c r="J84" s="56" t="s">
        <v>120</v>
      </c>
      <c r="K84" s="56" t="s">
        <v>121</v>
      </c>
      <c r="L84" s="56" t="s">
        <v>122</v>
      </c>
      <c r="M84" s="56" t="s">
        <v>123</v>
      </c>
      <c r="N84" s="56" t="s">
        <v>124</v>
      </c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35"/>
      <c r="Z84" s="64"/>
      <c r="AA84" s="65">
        <v>100000</v>
      </c>
      <c r="AB84" s="65">
        <v>100000</v>
      </c>
      <c r="AC84" s="57"/>
      <c r="AD84" s="65">
        <f t="shared" si="7"/>
        <v>0</v>
      </c>
      <c r="AE84" s="65">
        <f t="shared" si="8"/>
        <v>0</v>
      </c>
      <c r="AF84" s="66">
        <v>0</v>
      </c>
      <c r="AG84" s="35"/>
      <c r="AH84" s="35"/>
      <c r="AI84" s="61">
        <f t="shared" si="12"/>
        <v>0</v>
      </c>
      <c r="AJ84" s="66">
        <f t="shared" si="9"/>
        <v>0</v>
      </c>
      <c r="AK84" s="66">
        <f t="shared" si="10"/>
        <v>0</v>
      </c>
      <c r="AL84" s="35" t="s">
        <v>135</v>
      </c>
      <c r="AM84" s="66"/>
      <c r="AN84" s="66"/>
      <c r="AO84" s="66"/>
      <c r="AP84" s="35">
        <v>81</v>
      </c>
      <c r="AQ84" s="62">
        <f t="shared" ca="1" si="13"/>
        <v>43959</v>
      </c>
      <c r="AR84" s="35">
        <v>1</v>
      </c>
      <c r="AS84" s="67">
        <v>2</v>
      </c>
      <c r="AT84" s="35">
        <v>0</v>
      </c>
    </row>
    <row r="85" spans="2:46" x14ac:dyDescent="0.4">
      <c r="B85" s="35"/>
      <c r="C85" s="35"/>
      <c r="D85" s="62">
        <f t="shared" ca="1" si="11"/>
        <v>43958</v>
      </c>
      <c r="E85" s="35"/>
      <c r="F85" s="35"/>
      <c r="G85" s="56" t="s">
        <v>118</v>
      </c>
      <c r="H85" s="56"/>
      <c r="I85" s="56"/>
      <c r="J85" s="56" t="s">
        <v>120</v>
      </c>
      <c r="K85" s="56" t="s">
        <v>121</v>
      </c>
      <c r="L85" s="56" t="s">
        <v>122</v>
      </c>
      <c r="M85" s="56" t="s">
        <v>123</v>
      </c>
      <c r="N85" s="56" t="s">
        <v>124</v>
      </c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35"/>
      <c r="Z85" s="64"/>
      <c r="AA85" s="65">
        <v>100000</v>
      </c>
      <c r="AB85" s="65">
        <v>100000</v>
      </c>
      <c r="AC85" s="57"/>
      <c r="AD85" s="65">
        <f t="shared" si="7"/>
        <v>0</v>
      </c>
      <c r="AE85" s="65">
        <f t="shared" si="8"/>
        <v>0</v>
      </c>
      <c r="AF85" s="66">
        <v>0</v>
      </c>
      <c r="AG85" s="35"/>
      <c r="AH85" s="35"/>
      <c r="AI85" s="61">
        <f t="shared" si="12"/>
        <v>0</v>
      </c>
      <c r="AJ85" s="66">
        <f t="shared" si="9"/>
        <v>0</v>
      </c>
      <c r="AK85" s="66">
        <f t="shared" si="10"/>
        <v>0</v>
      </c>
      <c r="AL85" s="35" t="s">
        <v>135</v>
      </c>
      <c r="AM85" s="66"/>
      <c r="AN85" s="66"/>
      <c r="AO85" s="66"/>
      <c r="AP85" s="35">
        <v>82</v>
      </c>
      <c r="AQ85" s="62">
        <f t="shared" ca="1" si="13"/>
        <v>43959</v>
      </c>
      <c r="AR85" s="35">
        <v>1</v>
      </c>
      <c r="AS85" s="67">
        <v>2</v>
      </c>
      <c r="AT85" s="35">
        <v>0</v>
      </c>
    </row>
    <row r="86" spans="2:46" x14ac:dyDescent="0.4">
      <c r="B86" s="35"/>
      <c r="C86" s="35"/>
      <c r="D86" s="62">
        <f t="shared" ca="1" si="11"/>
        <v>43958</v>
      </c>
      <c r="E86" s="35"/>
      <c r="F86" s="35"/>
      <c r="G86" s="56" t="s">
        <v>118</v>
      </c>
      <c r="H86" s="56"/>
      <c r="I86" s="56"/>
      <c r="J86" s="56" t="s">
        <v>120</v>
      </c>
      <c r="K86" s="56" t="s">
        <v>121</v>
      </c>
      <c r="L86" s="56" t="s">
        <v>122</v>
      </c>
      <c r="M86" s="56" t="s">
        <v>123</v>
      </c>
      <c r="N86" s="56" t="s">
        <v>124</v>
      </c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35"/>
      <c r="Z86" s="64"/>
      <c r="AA86" s="65">
        <v>100000</v>
      </c>
      <c r="AB86" s="65">
        <v>100000</v>
      </c>
      <c r="AC86" s="57"/>
      <c r="AD86" s="65">
        <f t="shared" si="7"/>
        <v>0</v>
      </c>
      <c r="AE86" s="65">
        <f t="shared" si="8"/>
        <v>0</v>
      </c>
      <c r="AF86" s="66">
        <v>0</v>
      </c>
      <c r="AG86" s="35"/>
      <c r="AH86" s="35"/>
      <c r="AI86" s="61">
        <f t="shared" si="12"/>
        <v>0</v>
      </c>
      <c r="AJ86" s="66">
        <f t="shared" si="9"/>
        <v>0</v>
      </c>
      <c r="AK86" s="66">
        <f t="shared" si="10"/>
        <v>0</v>
      </c>
      <c r="AL86" s="35" t="s">
        <v>135</v>
      </c>
      <c r="AM86" s="66"/>
      <c r="AN86" s="66"/>
      <c r="AO86" s="66"/>
      <c r="AP86" s="35">
        <v>83</v>
      </c>
      <c r="AQ86" s="62">
        <f t="shared" ca="1" si="13"/>
        <v>43959</v>
      </c>
      <c r="AR86" s="35">
        <v>1</v>
      </c>
      <c r="AS86" s="67">
        <v>2</v>
      </c>
      <c r="AT86" s="35">
        <v>0</v>
      </c>
    </row>
    <row r="87" spans="2:46" x14ac:dyDescent="0.4">
      <c r="B87" s="35"/>
      <c r="C87" s="35"/>
      <c r="D87" s="62">
        <f t="shared" ca="1" si="11"/>
        <v>43958</v>
      </c>
      <c r="E87" s="35"/>
      <c r="F87" s="35"/>
      <c r="G87" s="56" t="s">
        <v>118</v>
      </c>
      <c r="H87" s="56"/>
      <c r="I87" s="56"/>
      <c r="J87" s="56" t="s">
        <v>120</v>
      </c>
      <c r="K87" s="56" t="s">
        <v>121</v>
      </c>
      <c r="L87" s="56" t="s">
        <v>122</v>
      </c>
      <c r="M87" s="56" t="s">
        <v>123</v>
      </c>
      <c r="N87" s="56" t="s">
        <v>124</v>
      </c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35"/>
      <c r="Z87" s="64"/>
      <c r="AA87" s="65">
        <v>100000</v>
      </c>
      <c r="AB87" s="65">
        <v>100000</v>
      </c>
      <c r="AC87" s="57"/>
      <c r="AD87" s="65">
        <f t="shared" si="7"/>
        <v>0</v>
      </c>
      <c r="AE87" s="65">
        <f t="shared" si="8"/>
        <v>0</v>
      </c>
      <c r="AF87" s="66">
        <v>0</v>
      </c>
      <c r="AG87" s="35"/>
      <c r="AH87" s="35"/>
      <c r="AI87" s="61">
        <f t="shared" si="12"/>
        <v>0</v>
      </c>
      <c r="AJ87" s="66">
        <f t="shared" si="9"/>
        <v>0</v>
      </c>
      <c r="AK87" s="66">
        <f t="shared" si="10"/>
        <v>0</v>
      </c>
      <c r="AL87" s="35" t="s">
        <v>135</v>
      </c>
      <c r="AM87" s="66"/>
      <c r="AN87" s="66"/>
      <c r="AO87" s="66"/>
      <c r="AP87" s="35">
        <v>84</v>
      </c>
      <c r="AQ87" s="62">
        <f t="shared" ca="1" si="13"/>
        <v>43959</v>
      </c>
      <c r="AR87" s="35">
        <v>1</v>
      </c>
      <c r="AS87" s="67">
        <v>2</v>
      </c>
      <c r="AT87" s="35">
        <v>0</v>
      </c>
    </row>
    <row r="88" spans="2:46" x14ac:dyDescent="0.4">
      <c r="B88" s="35"/>
      <c r="C88" s="35"/>
      <c r="D88" s="62">
        <f t="shared" ca="1" si="11"/>
        <v>43958</v>
      </c>
      <c r="E88" s="35"/>
      <c r="F88" s="35"/>
      <c r="G88" s="56" t="s">
        <v>118</v>
      </c>
      <c r="H88" s="56"/>
      <c r="I88" s="56"/>
      <c r="J88" s="56" t="s">
        <v>120</v>
      </c>
      <c r="K88" s="56" t="s">
        <v>121</v>
      </c>
      <c r="L88" s="56" t="s">
        <v>122</v>
      </c>
      <c r="M88" s="56" t="s">
        <v>123</v>
      </c>
      <c r="N88" s="56" t="s">
        <v>124</v>
      </c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35"/>
      <c r="Z88" s="64"/>
      <c r="AA88" s="65">
        <v>100000</v>
      </c>
      <c r="AB88" s="65">
        <v>100000</v>
      </c>
      <c r="AC88" s="57"/>
      <c r="AD88" s="65">
        <f t="shared" si="7"/>
        <v>0</v>
      </c>
      <c r="AE88" s="65">
        <f t="shared" si="8"/>
        <v>0</v>
      </c>
      <c r="AF88" s="66">
        <v>0</v>
      </c>
      <c r="AG88" s="35"/>
      <c r="AH88" s="35"/>
      <c r="AI88" s="61">
        <f t="shared" si="12"/>
        <v>0</v>
      </c>
      <c r="AJ88" s="66">
        <f t="shared" si="9"/>
        <v>0</v>
      </c>
      <c r="AK88" s="66">
        <f t="shared" si="10"/>
        <v>0</v>
      </c>
      <c r="AL88" s="35" t="s">
        <v>135</v>
      </c>
      <c r="AM88" s="66"/>
      <c r="AN88" s="66"/>
      <c r="AO88" s="66"/>
      <c r="AP88" s="35">
        <v>85</v>
      </c>
      <c r="AQ88" s="62">
        <f t="shared" ca="1" si="13"/>
        <v>43959</v>
      </c>
      <c r="AR88" s="35">
        <v>1</v>
      </c>
      <c r="AS88" s="67">
        <v>2</v>
      </c>
      <c r="AT88" s="35">
        <v>0</v>
      </c>
    </row>
    <row r="89" spans="2:46" x14ac:dyDescent="0.4">
      <c r="B89" s="35"/>
      <c r="C89" s="35"/>
      <c r="D89" s="62">
        <f t="shared" ca="1" si="11"/>
        <v>43958</v>
      </c>
      <c r="E89" s="35"/>
      <c r="F89" s="35"/>
      <c r="G89" s="56" t="s">
        <v>118</v>
      </c>
      <c r="H89" s="56"/>
      <c r="I89" s="56"/>
      <c r="J89" s="56" t="s">
        <v>120</v>
      </c>
      <c r="K89" s="56" t="s">
        <v>121</v>
      </c>
      <c r="L89" s="56" t="s">
        <v>122</v>
      </c>
      <c r="M89" s="56" t="s">
        <v>123</v>
      </c>
      <c r="N89" s="56" t="s">
        <v>124</v>
      </c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35"/>
      <c r="Z89" s="64"/>
      <c r="AA89" s="65">
        <v>100000</v>
      </c>
      <c r="AB89" s="65">
        <v>100000</v>
      </c>
      <c r="AC89" s="57"/>
      <c r="AD89" s="65">
        <f t="shared" si="7"/>
        <v>0</v>
      </c>
      <c r="AE89" s="65">
        <f t="shared" si="8"/>
        <v>0</v>
      </c>
      <c r="AF89" s="66">
        <v>0</v>
      </c>
      <c r="AG89" s="35"/>
      <c r="AH89" s="35"/>
      <c r="AI89" s="61">
        <f t="shared" si="12"/>
        <v>0</v>
      </c>
      <c r="AJ89" s="66">
        <f t="shared" si="9"/>
        <v>0</v>
      </c>
      <c r="AK89" s="66">
        <f t="shared" si="10"/>
        <v>0</v>
      </c>
      <c r="AL89" s="35" t="s">
        <v>135</v>
      </c>
      <c r="AM89" s="66"/>
      <c r="AN89" s="66"/>
      <c r="AO89" s="66"/>
      <c r="AP89" s="35">
        <v>86</v>
      </c>
      <c r="AQ89" s="62">
        <f t="shared" ca="1" si="13"/>
        <v>43959</v>
      </c>
      <c r="AR89" s="35">
        <v>1</v>
      </c>
      <c r="AS89" s="67">
        <v>2</v>
      </c>
      <c r="AT89" s="35">
        <v>0</v>
      </c>
    </row>
    <row r="90" spans="2:46" x14ac:dyDescent="0.4">
      <c r="B90" s="35"/>
      <c r="C90" s="35"/>
      <c r="D90" s="62">
        <f t="shared" ca="1" si="11"/>
        <v>43958</v>
      </c>
      <c r="E90" s="35"/>
      <c r="F90" s="35"/>
      <c r="G90" s="56" t="s">
        <v>118</v>
      </c>
      <c r="H90" s="56"/>
      <c r="I90" s="56"/>
      <c r="J90" s="56" t="s">
        <v>120</v>
      </c>
      <c r="K90" s="56" t="s">
        <v>121</v>
      </c>
      <c r="L90" s="56" t="s">
        <v>122</v>
      </c>
      <c r="M90" s="56" t="s">
        <v>123</v>
      </c>
      <c r="N90" s="56" t="s">
        <v>124</v>
      </c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35"/>
      <c r="Z90" s="64"/>
      <c r="AA90" s="65">
        <v>100000</v>
      </c>
      <c r="AB90" s="65">
        <v>100000</v>
      </c>
      <c r="AC90" s="57"/>
      <c r="AD90" s="65">
        <f t="shared" si="7"/>
        <v>0</v>
      </c>
      <c r="AE90" s="65">
        <f t="shared" si="8"/>
        <v>0</v>
      </c>
      <c r="AF90" s="66">
        <v>0</v>
      </c>
      <c r="AG90" s="35"/>
      <c r="AH90" s="35"/>
      <c r="AI90" s="61">
        <f t="shared" si="12"/>
        <v>0</v>
      </c>
      <c r="AJ90" s="66">
        <f t="shared" si="9"/>
        <v>0</v>
      </c>
      <c r="AK90" s="66">
        <f t="shared" si="10"/>
        <v>0</v>
      </c>
      <c r="AL90" s="35" t="s">
        <v>135</v>
      </c>
      <c r="AM90" s="66"/>
      <c r="AN90" s="66"/>
      <c r="AO90" s="66"/>
      <c r="AP90" s="35">
        <v>87</v>
      </c>
      <c r="AQ90" s="62">
        <f t="shared" ca="1" si="13"/>
        <v>43959</v>
      </c>
      <c r="AR90" s="35">
        <v>1</v>
      </c>
      <c r="AS90" s="67">
        <v>2</v>
      </c>
      <c r="AT90" s="35">
        <v>0</v>
      </c>
    </row>
    <row r="91" spans="2:46" x14ac:dyDescent="0.4">
      <c r="B91" s="35"/>
      <c r="C91" s="35"/>
      <c r="D91" s="62">
        <f t="shared" ca="1" si="11"/>
        <v>43958</v>
      </c>
      <c r="E91" s="35"/>
      <c r="F91" s="35"/>
      <c r="G91" s="56" t="s">
        <v>118</v>
      </c>
      <c r="H91" s="56"/>
      <c r="I91" s="56"/>
      <c r="J91" s="56" t="s">
        <v>120</v>
      </c>
      <c r="K91" s="56" t="s">
        <v>121</v>
      </c>
      <c r="L91" s="56" t="s">
        <v>122</v>
      </c>
      <c r="M91" s="56" t="s">
        <v>123</v>
      </c>
      <c r="N91" s="56" t="s">
        <v>124</v>
      </c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35"/>
      <c r="Z91" s="64"/>
      <c r="AA91" s="65">
        <v>100000</v>
      </c>
      <c r="AB91" s="65">
        <v>100000</v>
      </c>
      <c r="AC91" s="57"/>
      <c r="AD91" s="65">
        <f t="shared" si="7"/>
        <v>0</v>
      </c>
      <c r="AE91" s="65">
        <f t="shared" si="8"/>
        <v>0</v>
      </c>
      <c r="AF91" s="66">
        <v>0</v>
      </c>
      <c r="AG91" s="35"/>
      <c r="AH91" s="35"/>
      <c r="AI91" s="61">
        <f t="shared" si="12"/>
        <v>0</v>
      </c>
      <c r="AJ91" s="66">
        <f t="shared" si="9"/>
        <v>0</v>
      </c>
      <c r="AK91" s="66">
        <f t="shared" si="10"/>
        <v>0</v>
      </c>
      <c r="AL91" s="35" t="s">
        <v>135</v>
      </c>
      <c r="AM91" s="66"/>
      <c r="AN91" s="66"/>
      <c r="AO91" s="66"/>
      <c r="AP91" s="35">
        <v>88</v>
      </c>
      <c r="AQ91" s="62">
        <f t="shared" ca="1" si="13"/>
        <v>43959</v>
      </c>
      <c r="AR91" s="35">
        <v>1</v>
      </c>
      <c r="AS91" s="67">
        <v>2</v>
      </c>
      <c r="AT91" s="35">
        <v>0</v>
      </c>
    </row>
    <row r="92" spans="2:46" x14ac:dyDescent="0.4">
      <c r="B92" s="35"/>
      <c r="C92" s="35"/>
      <c r="D92" s="62">
        <f t="shared" ca="1" si="11"/>
        <v>43958</v>
      </c>
      <c r="E92" s="35"/>
      <c r="F92" s="35"/>
      <c r="G92" s="56" t="s">
        <v>118</v>
      </c>
      <c r="H92" s="56"/>
      <c r="I92" s="56"/>
      <c r="J92" s="56" t="s">
        <v>120</v>
      </c>
      <c r="K92" s="56" t="s">
        <v>121</v>
      </c>
      <c r="L92" s="56" t="s">
        <v>122</v>
      </c>
      <c r="M92" s="56" t="s">
        <v>123</v>
      </c>
      <c r="N92" s="56" t="s">
        <v>124</v>
      </c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35"/>
      <c r="Z92" s="64"/>
      <c r="AA92" s="65">
        <v>100000</v>
      </c>
      <c r="AB92" s="65">
        <v>100000</v>
      </c>
      <c r="AC92" s="57"/>
      <c r="AD92" s="65">
        <f t="shared" si="7"/>
        <v>0</v>
      </c>
      <c r="AE92" s="65">
        <f t="shared" si="8"/>
        <v>0</v>
      </c>
      <c r="AF92" s="66">
        <v>0</v>
      </c>
      <c r="AG92" s="35"/>
      <c r="AH92" s="35"/>
      <c r="AI92" s="61">
        <f t="shared" si="12"/>
        <v>0</v>
      </c>
      <c r="AJ92" s="66">
        <f t="shared" si="9"/>
        <v>0</v>
      </c>
      <c r="AK92" s="66">
        <f t="shared" si="10"/>
        <v>0</v>
      </c>
      <c r="AL92" s="35" t="s">
        <v>135</v>
      </c>
      <c r="AM92" s="66"/>
      <c r="AN92" s="66"/>
      <c r="AO92" s="66"/>
      <c r="AP92" s="35">
        <v>89</v>
      </c>
      <c r="AQ92" s="62">
        <f t="shared" ca="1" si="13"/>
        <v>43959</v>
      </c>
      <c r="AR92" s="35">
        <v>1</v>
      </c>
      <c r="AS92" s="67">
        <v>2</v>
      </c>
      <c r="AT92" s="35">
        <v>0</v>
      </c>
    </row>
    <row r="93" spans="2:46" x14ac:dyDescent="0.4">
      <c r="B93" s="35"/>
      <c r="C93" s="35"/>
      <c r="D93" s="62">
        <f t="shared" ca="1" si="11"/>
        <v>43958</v>
      </c>
      <c r="E93" s="35"/>
      <c r="F93" s="35"/>
      <c r="G93" s="56" t="s">
        <v>118</v>
      </c>
      <c r="H93" s="56"/>
      <c r="I93" s="56"/>
      <c r="J93" s="56" t="s">
        <v>120</v>
      </c>
      <c r="K93" s="56" t="s">
        <v>121</v>
      </c>
      <c r="L93" s="56" t="s">
        <v>122</v>
      </c>
      <c r="M93" s="56" t="s">
        <v>123</v>
      </c>
      <c r="N93" s="56" t="s">
        <v>124</v>
      </c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35"/>
      <c r="Z93" s="64"/>
      <c r="AA93" s="65">
        <v>100000</v>
      </c>
      <c r="AB93" s="65">
        <v>100000</v>
      </c>
      <c r="AC93" s="57"/>
      <c r="AD93" s="65">
        <f t="shared" si="7"/>
        <v>0</v>
      </c>
      <c r="AE93" s="65">
        <f t="shared" si="8"/>
        <v>0</v>
      </c>
      <c r="AF93" s="66">
        <v>0</v>
      </c>
      <c r="AG93" s="35"/>
      <c r="AH93" s="35"/>
      <c r="AI93" s="61">
        <f t="shared" si="12"/>
        <v>0</v>
      </c>
      <c r="AJ93" s="66">
        <f t="shared" si="9"/>
        <v>0</v>
      </c>
      <c r="AK93" s="66">
        <f t="shared" si="10"/>
        <v>0</v>
      </c>
      <c r="AL93" s="35" t="s">
        <v>135</v>
      </c>
      <c r="AM93" s="66"/>
      <c r="AN93" s="66"/>
      <c r="AO93" s="66"/>
      <c r="AP93" s="35">
        <v>90</v>
      </c>
      <c r="AQ93" s="62">
        <f t="shared" ca="1" si="13"/>
        <v>43959</v>
      </c>
      <c r="AR93" s="35">
        <v>1</v>
      </c>
      <c r="AS93" s="67">
        <v>2</v>
      </c>
      <c r="AT93" s="35">
        <v>0</v>
      </c>
    </row>
    <row r="94" spans="2:46" x14ac:dyDescent="0.4">
      <c r="B94" s="35"/>
      <c r="C94" s="35"/>
      <c r="D94" s="62">
        <f t="shared" ca="1" si="11"/>
        <v>43958</v>
      </c>
      <c r="E94" s="35"/>
      <c r="F94" s="35"/>
      <c r="G94" s="56" t="s">
        <v>118</v>
      </c>
      <c r="H94" s="56"/>
      <c r="I94" s="56"/>
      <c r="J94" s="56" t="s">
        <v>120</v>
      </c>
      <c r="K94" s="56" t="s">
        <v>121</v>
      </c>
      <c r="L94" s="56" t="s">
        <v>122</v>
      </c>
      <c r="M94" s="56" t="s">
        <v>123</v>
      </c>
      <c r="N94" s="56" t="s">
        <v>124</v>
      </c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35"/>
      <c r="Z94" s="64"/>
      <c r="AA94" s="65">
        <v>100000</v>
      </c>
      <c r="AB94" s="65">
        <v>100000</v>
      </c>
      <c r="AC94" s="57"/>
      <c r="AD94" s="65">
        <f t="shared" si="7"/>
        <v>0</v>
      </c>
      <c r="AE94" s="65">
        <f t="shared" si="8"/>
        <v>0</v>
      </c>
      <c r="AF94" s="66">
        <v>0</v>
      </c>
      <c r="AG94" s="35"/>
      <c r="AH94" s="35"/>
      <c r="AI94" s="61">
        <f t="shared" si="12"/>
        <v>0</v>
      </c>
      <c r="AJ94" s="66">
        <f t="shared" si="9"/>
        <v>0</v>
      </c>
      <c r="AK94" s="66">
        <f t="shared" si="10"/>
        <v>0</v>
      </c>
      <c r="AL94" s="35" t="s">
        <v>135</v>
      </c>
      <c r="AM94" s="66"/>
      <c r="AN94" s="66"/>
      <c r="AO94" s="66"/>
      <c r="AP94" s="35">
        <v>91</v>
      </c>
      <c r="AQ94" s="62">
        <f t="shared" ca="1" si="13"/>
        <v>43959</v>
      </c>
      <c r="AR94" s="35">
        <v>1</v>
      </c>
      <c r="AS94" s="67">
        <v>2</v>
      </c>
      <c r="AT94" s="35">
        <v>0</v>
      </c>
    </row>
    <row r="95" spans="2:46" x14ac:dyDescent="0.4">
      <c r="B95" s="35"/>
      <c r="C95" s="35"/>
      <c r="D95" s="62">
        <f t="shared" ca="1" si="11"/>
        <v>43958</v>
      </c>
      <c r="E95" s="35"/>
      <c r="F95" s="35"/>
      <c r="G95" s="56" t="s">
        <v>118</v>
      </c>
      <c r="H95" s="56"/>
      <c r="I95" s="56"/>
      <c r="J95" s="56" t="s">
        <v>120</v>
      </c>
      <c r="K95" s="56" t="s">
        <v>121</v>
      </c>
      <c r="L95" s="56" t="s">
        <v>122</v>
      </c>
      <c r="M95" s="56" t="s">
        <v>123</v>
      </c>
      <c r="N95" s="56" t="s">
        <v>124</v>
      </c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35"/>
      <c r="Z95" s="64"/>
      <c r="AA95" s="65">
        <v>100000</v>
      </c>
      <c r="AB95" s="65">
        <v>100000</v>
      </c>
      <c r="AC95" s="57"/>
      <c r="AD95" s="65">
        <f t="shared" si="7"/>
        <v>0</v>
      </c>
      <c r="AE95" s="65">
        <f t="shared" si="8"/>
        <v>0</v>
      </c>
      <c r="AF95" s="66">
        <v>0</v>
      </c>
      <c r="AG95" s="35"/>
      <c r="AH95" s="35"/>
      <c r="AI95" s="61">
        <f t="shared" si="12"/>
        <v>0</v>
      </c>
      <c r="AJ95" s="66">
        <f t="shared" si="9"/>
        <v>0</v>
      </c>
      <c r="AK95" s="66">
        <f t="shared" si="10"/>
        <v>0</v>
      </c>
      <c r="AL95" s="35" t="s">
        <v>135</v>
      </c>
      <c r="AM95" s="66"/>
      <c r="AN95" s="66"/>
      <c r="AO95" s="66"/>
      <c r="AP95" s="35">
        <v>92</v>
      </c>
      <c r="AQ95" s="62">
        <f t="shared" ca="1" si="13"/>
        <v>43959</v>
      </c>
      <c r="AR95" s="35">
        <v>1</v>
      </c>
      <c r="AS95" s="67">
        <v>2</v>
      </c>
      <c r="AT95" s="35">
        <v>0</v>
      </c>
    </row>
    <row r="96" spans="2:46" x14ac:dyDescent="0.4">
      <c r="B96" s="35"/>
      <c r="C96" s="35"/>
      <c r="D96" s="62">
        <f t="shared" ca="1" si="11"/>
        <v>43958</v>
      </c>
      <c r="E96" s="35"/>
      <c r="F96" s="35"/>
      <c r="G96" s="56" t="s">
        <v>118</v>
      </c>
      <c r="H96" s="56"/>
      <c r="I96" s="56"/>
      <c r="J96" s="56" t="s">
        <v>120</v>
      </c>
      <c r="K96" s="56" t="s">
        <v>121</v>
      </c>
      <c r="L96" s="56" t="s">
        <v>122</v>
      </c>
      <c r="M96" s="56" t="s">
        <v>123</v>
      </c>
      <c r="N96" s="56" t="s">
        <v>124</v>
      </c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35"/>
      <c r="Z96" s="64"/>
      <c r="AA96" s="65">
        <v>100000</v>
      </c>
      <c r="AB96" s="65">
        <v>100000</v>
      </c>
      <c r="AC96" s="57"/>
      <c r="AD96" s="65">
        <f t="shared" si="7"/>
        <v>0</v>
      </c>
      <c r="AE96" s="65">
        <f t="shared" si="8"/>
        <v>0</v>
      </c>
      <c r="AF96" s="66">
        <v>0</v>
      </c>
      <c r="AG96" s="35"/>
      <c r="AH96" s="35"/>
      <c r="AI96" s="61">
        <f t="shared" si="12"/>
        <v>0</v>
      </c>
      <c r="AJ96" s="66">
        <f t="shared" si="9"/>
        <v>0</v>
      </c>
      <c r="AK96" s="66">
        <f t="shared" si="10"/>
        <v>0</v>
      </c>
      <c r="AL96" s="35" t="s">
        <v>135</v>
      </c>
      <c r="AM96" s="66"/>
      <c r="AN96" s="66"/>
      <c r="AO96" s="66"/>
      <c r="AP96" s="35">
        <v>93</v>
      </c>
      <c r="AQ96" s="62">
        <f t="shared" ca="1" si="13"/>
        <v>43959</v>
      </c>
      <c r="AR96" s="35">
        <v>1</v>
      </c>
      <c r="AS96" s="67">
        <v>2</v>
      </c>
      <c r="AT96" s="35">
        <v>0</v>
      </c>
    </row>
    <row r="97" spans="2:46" x14ac:dyDescent="0.4">
      <c r="B97" s="35"/>
      <c r="C97" s="35"/>
      <c r="D97" s="62">
        <f t="shared" ca="1" si="11"/>
        <v>43958</v>
      </c>
      <c r="E97" s="35"/>
      <c r="F97" s="35"/>
      <c r="G97" s="56" t="s">
        <v>118</v>
      </c>
      <c r="H97" s="56"/>
      <c r="I97" s="56"/>
      <c r="J97" s="56" t="s">
        <v>120</v>
      </c>
      <c r="K97" s="56" t="s">
        <v>121</v>
      </c>
      <c r="L97" s="56" t="s">
        <v>122</v>
      </c>
      <c r="M97" s="56" t="s">
        <v>123</v>
      </c>
      <c r="N97" s="56" t="s">
        <v>124</v>
      </c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35"/>
      <c r="Z97" s="64"/>
      <c r="AA97" s="65">
        <v>100000</v>
      </c>
      <c r="AB97" s="65">
        <v>100000</v>
      </c>
      <c r="AC97" s="57"/>
      <c r="AD97" s="65">
        <f t="shared" si="7"/>
        <v>0</v>
      </c>
      <c r="AE97" s="65">
        <f t="shared" si="8"/>
        <v>0</v>
      </c>
      <c r="AF97" s="66">
        <v>0</v>
      </c>
      <c r="AG97" s="35"/>
      <c r="AH97" s="35"/>
      <c r="AI97" s="61">
        <f t="shared" si="12"/>
        <v>0</v>
      </c>
      <c r="AJ97" s="66">
        <f t="shared" si="9"/>
        <v>0</v>
      </c>
      <c r="AK97" s="66">
        <f t="shared" si="10"/>
        <v>0</v>
      </c>
      <c r="AL97" s="35" t="s">
        <v>135</v>
      </c>
      <c r="AM97" s="66"/>
      <c r="AN97" s="66"/>
      <c r="AO97" s="66"/>
      <c r="AP97" s="35">
        <v>94</v>
      </c>
      <c r="AQ97" s="62">
        <f t="shared" ca="1" si="13"/>
        <v>43959</v>
      </c>
      <c r="AR97" s="35">
        <v>1</v>
      </c>
      <c r="AS97" s="67">
        <v>2</v>
      </c>
      <c r="AT97" s="35">
        <v>0</v>
      </c>
    </row>
    <row r="98" spans="2:46" x14ac:dyDescent="0.4">
      <c r="B98" s="35"/>
      <c r="C98" s="35"/>
      <c r="D98" s="62">
        <f t="shared" ca="1" si="11"/>
        <v>43958</v>
      </c>
      <c r="E98" s="35"/>
      <c r="F98" s="35"/>
      <c r="G98" s="56" t="s">
        <v>118</v>
      </c>
      <c r="H98" s="56"/>
      <c r="I98" s="56"/>
      <c r="J98" s="56" t="s">
        <v>120</v>
      </c>
      <c r="K98" s="56" t="s">
        <v>121</v>
      </c>
      <c r="L98" s="56" t="s">
        <v>122</v>
      </c>
      <c r="M98" s="56" t="s">
        <v>123</v>
      </c>
      <c r="N98" s="56" t="s">
        <v>124</v>
      </c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35"/>
      <c r="Z98" s="64"/>
      <c r="AA98" s="65">
        <v>100000</v>
      </c>
      <c r="AB98" s="65">
        <v>100000</v>
      </c>
      <c r="AC98" s="57"/>
      <c r="AD98" s="65">
        <f t="shared" si="7"/>
        <v>0</v>
      </c>
      <c r="AE98" s="65">
        <f t="shared" si="8"/>
        <v>0</v>
      </c>
      <c r="AF98" s="66">
        <v>0</v>
      </c>
      <c r="AG98" s="35"/>
      <c r="AH98" s="35"/>
      <c r="AI98" s="61">
        <f t="shared" si="12"/>
        <v>0</v>
      </c>
      <c r="AJ98" s="66">
        <f t="shared" si="9"/>
        <v>0</v>
      </c>
      <c r="AK98" s="66">
        <f t="shared" si="10"/>
        <v>0</v>
      </c>
      <c r="AL98" s="35" t="s">
        <v>135</v>
      </c>
      <c r="AM98" s="66"/>
      <c r="AN98" s="66"/>
      <c r="AO98" s="66"/>
      <c r="AP98" s="35">
        <v>95</v>
      </c>
      <c r="AQ98" s="62">
        <f t="shared" ca="1" si="13"/>
        <v>43959</v>
      </c>
      <c r="AR98" s="35">
        <v>1</v>
      </c>
      <c r="AS98" s="67">
        <v>2</v>
      </c>
      <c r="AT98" s="35">
        <v>0</v>
      </c>
    </row>
    <row r="99" spans="2:46" x14ac:dyDescent="0.4">
      <c r="B99" s="35"/>
      <c r="C99" s="35"/>
      <c r="D99" s="62">
        <f t="shared" ca="1" si="11"/>
        <v>43958</v>
      </c>
      <c r="E99" s="35"/>
      <c r="F99" s="35"/>
      <c r="G99" s="56" t="s">
        <v>118</v>
      </c>
      <c r="H99" s="56"/>
      <c r="I99" s="56"/>
      <c r="J99" s="56" t="s">
        <v>120</v>
      </c>
      <c r="K99" s="56" t="s">
        <v>121</v>
      </c>
      <c r="L99" s="56" t="s">
        <v>122</v>
      </c>
      <c r="M99" s="56" t="s">
        <v>123</v>
      </c>
      <c r="N99" s="56" t="s">
        <v>124</v>
      </c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35"/>
      <c r="Z99" s="64"/>
      <c r="AA99" s="65">
        <v>100000</v>
      </c>
      <c r="AB99" s="65">
        <v>100000</v>
      </c>
      <c r="AC99" s="57"/>
      <c r="AD99" s="65">
        <f t="shared" si="7"/>
        <v>0</v>
      </c>
      <c r="AE99" s="65">
        <f t="shared" si="8"/>
        <v>0</v>
      </c>
      <c r="AF99" s="66">
        <v>0</v>
      </c>
      <c r="AG99" s="35"/>
      <c r="AH99" s="35"/>
      <c r="AI99" s="61">
        <f t="shared" si="12"/>
        <v>0</v>
      </c>
      <c r="AJ99" s="66">
        <f t="shared" si="9"/>
        <v>0</v>
      </c>
      <c r="AK99" s="66">
        <f t="shared" si="10"/>
        <v>0</v>
      </c>
      <c r="AL99" s="35" t="s">
        <v>135</v>
      </c>
      <c r="AM99" s="66"/>
      <c r="AN99" s="66"/>
      <c r="AO99" s="66"/>
      <c r="AP99" s="35">
        <v>96</v>
      </c>
      <c r="AQ99" s="62">
        <f t="shared" ca="1" si="13"/>
        <v>43959</v>
      </c>
      <c r="AR99" s="35">
        <v>1</v>
      </c>
      <c r="AS99" s="67">
        <v>2</v>
      </c>
      <c r="AT99" s="35">
        <v>0</v>
      </c>
    </row>
    <row r="100" spans="2:46" x14ac:dyDescent="0.4">
      <c r="B100" s="35"/>
      <c r="C100" s="35"/>
      <c r="D100" s="62">
        <f t="shared" ca="1" si="11"/>
        <v>43958</v>
      </c>
      <c r="E100" s="35"/>
      <c r="F100" s="35"/>
      <c r="G100" s="56" t="s">
        <v>118</v>
      </c>
      <c r="H100" s="56"/>
      <c r="I100" s="56"/>
      <c r="J100" s="56" t="s">
        <v>120</v>
      </c>
      <c r="K100" s="56" t="s">
        <v>121</v>
      </c>
      <c r="L100" s="56" t="s">
        <v>122</v>
      </c>
      <c r="M100" s="56" t="s">
        <v>123</v>
      </c>
      <c r="N100" s="56" t="s">
        <v>124</v>
      </c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35"/>
      <c r="Z100" s="64"/>
      <c r="AA100" s="65">
        <v>100000</v>
      </c>
      <c r="AB100" s="65">
        <v>100000</v>
      </c>
      <c r="AC100" s="57"/>
      <c r="AD100" s="65">
        <f t="shared" si="7"/>
        <v>0</v>
      </c>
      <c r="AE100" s="65">
        <f t="shared" si="8"/>
        <v>0</v>
      </c>
      <c r="AF100" s="66">
        <v>0</v>
      </c>
      <c r="AG100" s="35"/>
      <c r="AH100" s="35"/>
      <c r="AI100" s="61">
        <f t="shared" si="12"/>
        <v>0</v>
      </c>
      <c r="AJ100" s="66">
        <f t="shared" si="9"/>
        <v>0</v>
      </c>
      <c r="AK100" s="66">
        <f t="shared" si="10"/>
        <v>0</v>
      </c>
      <c r="AL100" s="35" t="s">
        <v>135</v>
      </c>
      <c r="AM100" s="66"/>
      <c r="AN100" s="66"/>
      <c r="AO100" s="66"/>
      <c r="AP100" s="35">
        <v>97</v>
      </c>
      <c r="AQ100" s="62">
        <f t="shared" ca="1" si="13"/>
        <v>43959</v>
      </c>
      <c r="AR100" s="35">
        <v>1</v>
      </c>
      <c r="AS100" s="67">
        <v>2</v>
      </c>
      <c r="AT100" s="35">
        <v>0</v>
      </c>
    </row>
    <row r="101" spans="2:46" x14ac:dyDescent="0.4">
      <c r="B101" s="35"/>
      <c r="C101" s="35"/>
      <c r="D101" s="62">
        <f t="shared" ca="1" si="11"/>
        <v>43958</v>
      </c>
      <c r="E101" s="35"/>
      <c r="F101" s="35"/>
      <c r="G101" s="56" t="s">
        <v>118</v>
      </c>
      <c r="H101" s="56"/>
      <c r="I101" s="56"/>
      <c r="J101" s="56" t="s">
        <v>120</v>
      </c>
      <c r="K101" s="56" t="s">
        <v>121</v>
      </c>
      <c r="L101" s="56" t="s">
        <v>122</v>
      </c>
      <c r="M101" s="56" t="s">
        <v>123</v>
      </c>
      <c r="N101" s="56" t="s">
        <v>124</v>
      </c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35"/>
      <c r="Z101" s="64"/>
      <c r="AA101" s="65">
        <v>100000</v>
      </c>
      <c r="AB101" s="65">
        <v>100000</v>
      </c>
      <c r="AC101" s="57"/>
      <c r="AD101" s="65">
        <f t="shared" si="7"/>
        <v>0</v>
      </c>
      <c r="AE101" s="65">
        <f t="shared" si="8"/>
        <v>0</v>
      </c>
      <c r="AF101" s="66">
        <v>0</v>
      </c>
      <c r="AG101" s="35"/>
      <c r="AH101" s="35"/>
      <c r="AI101" s="61">
        <f t="shared" si="12"/>
        <v>0</v>
      </c>
      <c r="AJ101" s="66">
        <f t="shared" si="9"/>
        <v>0</v>
      </c>
      <c r="AK101" s="66">
        <f t="shared" si="10"/>
        <v>0</v>
      </c>
      <c r="AL101" s="35" t="s">
        <v>135</v>
      </c>
      <c r="AM101" s="66"/>
      <c r="AN101" s="66"/>
      <c r="AO101" s="66"/>
      <c r="AP101" s="35">
        <v>98</v>
      </c>
      <c r="AQ101" s="62">
        <f t="shared" ca="1" si="13"/>
        <v>43959</v>
      </c>
      <c r="AR101" s="35">
        <v>1</v>
      </c>
      <c r="AS101" s="67">
        <v>2</v>
      </c>
      <c r="AT101" s="35">
        <v>0</v>
      </c>
    </row>
    <row r="102" spans="2:46" x14ac:dyDescent="0.4">
      <c r="B102" s="35"/>
      <c r="C102" s="35"/>
      <c r="D102" s="62">
        <f t="shared" ca="1" si="11"/>
        <v>43958</v>
      </c>
      <c r="E102" s="35"/>
      <c r="F102" s="35"/>
      <c r="G102" s="56" t="s">
        <v>118</v>
      </c>
      <c r="H102" s="56"/>
      <c r="I102" s="56"/>
      <c r="J102" s="56" t="s">
        <v>120</v>
      </c>
      <c r="K102" s="56" t="s">
        <v>121</v>
      </c>
      <c r="L102" s="56" t="s">
        <v>122</v>
      </c>
      <c r="M102" s="56" t="s">
        <v>123</v>
      </c>
      <c r="N102" s="56" t="s">
        <v>124</v>
      </c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35"/>
      <c r="Z102" s="64"/>
      <c r="AA102" s="65">
        <v>100000</v>
      </c>
      <c r="AB102" s="65">
        <v>100000</v>
      </c>
      <c r="AC102" s="57"/>
      <c r="AD102" s="65">
        <f t="shared" si="7"/>
        <v>0</v>
      </c>
      <c r="AE102" s="65">
        <f t="shared" si="8"/>
        <v>0</v>
      </c>
      <c r="AF102" s="66">
        <v>0</v>
      </c>
      <c r="AG102" s="35"/>
      <c r="AH102" s="35"/>
      <c r="AI102" s="61">
        <f t="shared" si="12"/>
        <v>0</v>
      </c>
      <c r="AJ102" s="66">
        <f t="shared" si="9"/>
        <v>0</v>
      </c>
      <c r="AK102" s="66">
        <f t="shared" si="10"/>
        <v>0</v>
      </c>
      <c r="AL102" s="35" t="s">
        <v>135</v>
      </c>
      <c r="AM102" s="66"/>
      <c r="AN102" s="66"/>
      <c r="AO102" s="66"/>
      <c r="AP102" s="35">
        <v>99</v>
      </c>
      <c r="AQ102" s="62">
        <f t="shared" ca="1" si="13"/>
        <v>43959</v>
      </c>
      <c r="AR102" s="35">
        <v>1</v>
      </c>
      <c r="AS102" s="67">
        <v>2</v>
      </c>
      <c r="AT102" s="35">
        <v>0</v>
      </c>
    </row>
    <row r="103" spans="2:46" x14ac:dyDescent="0.4">
      <c r="B103" s="35"/>
      <c r="C103" s="35"/>
      <c r="D103" s="62">
        <f t="shared" ca="1" si="11"/>
        <v>43958</v>
      </c>
      <c r="E103" s="35"/>
      <c r="F103" s="35"/>
      <c r="G103" s="56" t="s">
        <v>118</v>
      </c>
      <c r="H103" s="56"/>
      <c r="I103" s="56"/>
      <c r="J103" s="56" t="s">
        <v>120</v>
      </c>
      <c r="K103" s="56" t="s">
        <v>121</v>
      </c>
      <c r="L103" s="56" t="s">
        <v>122</v>
      </c>
      <c r="M103" s="56" t="s">
        <v>123</v>
      </c>
      <c r="N103" s="56" t="s">
        <v>124</v>
      </c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35"/>
      <c r="Z103" s="64"/>
      <c r="AA103" s="65">
        <v>100000</v>
      </c>
      <c r="AB103" s="65">
        <v>100000</v>
      </c>
      <c r="AC103" s="57"/>
      <c r="AD103" s="65">
        <f t="shared" si="7"/>
        <v>0</v>
      </c>
      <c r="AE103" s="65">
        <f t="shared" si="8"/>
        <v>0</v>
      </c>
      <c r="AF103" s="66">
        <v>0</v>
      </c>
      <c r="AG103" s="35"/>
      <c r="AH103" s="35"/>
      <c r="AI103" s="61">
        <f t="shared" si="12"/>
        <v>0</v>
      </c>
      <c r="AJ103" s="66">
        <f t="shared" si="9"/>
        <v>0</v>
      </c>
      <c r="AK103" s="66">
        <f t="shared" si="10"/>
        <v>0</v>
      </c>
      <c r="AL103" s="35" t="s">
        <v>135</v>
      </c>
      <c r="AM103" s="66"/>
      <c r="AN103" s="66"/>
      <c r="AO103" s="66"/>
      <c r="AP103" s="35">
        <v>100</v>
      </c>
      <c r="AQ103" s="62">
        <f t="shared" ca="1" si="13"/>
        <v>43959</v>
      </c>
      <c r="AR103" s="35">
        <v>1</v>
      </c>
      <c r="AS103" s="67">
        <v>2</v>
      </c>
      <c r="AT103" s="35">
        <v>0</v>
      </c>
    </row>
    <row r="104" spans="2:46" x14ac:dyDescent="0.4">
      <c r="B104" s="35"/>
      <c r="C104" s="35"/>
      <c r="D104" s="62">
        <f t="shared" ca="1" si="11"/>
        <v>43958</v>
      </c>
      <c r="E104" s="35"/>
      <c r="F104" s="35"/>
      <c r="G104" s="56" t="s">
        <v>118</v>
      </c>
      <c r="H104" s="56"/>
      <c r="I104" s="56"/>
      <c r="J104" s="56" t="s">
        <v>120</v>
      </c>
      <c r="K104" s="56" t="s">
        <v>121</v>
      </c>
      <c r="L104" s="56" t="s">
        <v>122</v>
      </c>
      <c r="M104" s="56" t="s">
        <v>123</v>
      </c>
      <c r="N104" s="56" t="s">
        <v>124</v>
      </c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35"/>
      <c r="Z104" s="64"/>
      <c r="AA104" s="65">
        <v>100000</v>
      </c>
      <c r="AB104" s="65">
        <v>100000</v>
      </c>
      <c r="AC104" s="57"/>
      <c r="AD104" s="65">
        <f t="shared" si="7"/>
        <v>0</v>
      </c>
      <c r="AE104" s="65">
        <f t="shared" si="8"/>
        <v>0</v>
      </c>
      <c r="AF104" s="66">
        <v>0</v>
      </c>
      <c r="AG104" s="35"/>
      <c r="AH104" s="35"/>
      <c r="AI104" s="61">
        <f t="shared" si="12"/>
        <v>0</v>
      </c>
      <c r="AJ104" s="66">
        <f t="shared" si="9"/>
        <v>0</v>
      </c>
      <c r="AK104" s="66">
        <f t="shared" si="10"/>
        <v>0</v>
      </c>
      <c r="AL104" s="35" t="s">
        <v>135</v>
      </c>
      <c r="AM104" s="66"/>
      <c r="AN104" s="66"/>
      <c r="AO104" s="66"/>
      <c r="AP104" s="35">
        <v>101</v>
      </c>
      <c r="AQ104" s="62">
        <f t="shared" ca="1" si="13"/>
        <v>43959</v>
      </c>
      <c r="AR104" s="35">
        <v>1</v>
      </c>
      <c r="AS104" s="67">
        <v>2</v>
      </c>
      <c r="AT104" s="35">
        <v>0</v>
      </c>
    </row>
    <row r="105" spans="2:46" x14ac:dyDescent="0.4">
      <c r="B105" s="35"/>
      <c r="C105" s="35"/>
      <c r="D105" s="62">
        <f t="shared" ca="1" si="11"/>
        <v>43958</v>
      </c>
      <c r="E105" s="35"/>
      <c r="F105" s="35"/>
      <c r="G105" s="56" t="s">
        <v>118</v>
      </c>
      <c r="H105" s="56"/>
      <c r="I105" s="56"/>
      <c r="J105" s="56" t="s">
        <v>120</v>
      </c>
      <c r="K105" s="56" t="s">
        <v>121</v>
      </c>
      <c r="L105" s="56" t="s">
        <v>122</v>
      </c>
      <c r="M105" s="56" t="s">
        <v>123</v>
      </c>
      <c r="N105" s="56" t="s">
        <v>124</v>
      </c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35"/>
      <c r="Z105" s="64"/>
      <c r="AA105" s="65">
        <v>100000</v>
      </c>
      <c r="AB105" s="65">
        <v>100000</v>
      </c>
      <c r="AC105" s="57"/>
      <c r="AD105" s="65">
        <f t="shared" si="7"/>
        <v>0</v>
      </c>
      <c r="AE105" s="65">
        <f t="shared" si="8"/>
        <v>0</v>
      </c>
      <c r="AF105" s="66">
        <v>0</v>
      </c>
      <c r="AG105" s="35"/>
      <c r="AH105" s="35"/>
      <c r="AI105" s="61">
        <f t="shared" si="12"/>
        <v>0</v>
      </c>
      <c r="AJ105" s="66">
        <f t="shared" si="9"/>
        <v>0</v>
      </c>
      <c r="AK105" s="66">
        <f t="shared" si="10"/>
        <v>0</v>
      </c>
      <c r="AL105" s="35" t="s">
        <v>135</v>
      </c>
      <c r="AM105" s="66"/>
      <c r="AN105" s="66"/>
      <c r="AO105" s="66"/>
      <c r="AP105" s="35">
        <v>102</v>
      </c>
      <c r="AQ105" s="62">
        <f t="shared" ca="1" si="13"/>
        <v>43959</v>
      </c>
      <c r="AR105" s="35">
        <v>1</v>
      </c>
      <c r="AS105" s="67">
        <v>2</v>
      </c>
      <c r="AT105" s="35">
        <v>0</v>
      </c>
    </row>
    <row r="106" spans="2:46" x14ac:dyDescent="0.4">
      <c r="B106" s="35"/>
      <c r="C106" s="35"/>
      <c r="D106" s="62">
        <f t="shared" ca="1" si="11"/>
        <v>43958</v>
      </c>
      <c r="E106" s="35"/>
      <c r="F106" s="35"/>
      <c r="G106" s="56" t="s">
        <v>118</v>
      </c>
      <c r="H106" s="56"/>
      <c r="I106" s="56"/>
      <c r="J106" s="56" t="s">
        <v>120</v>
      </c>
      <c r="K106" s="56" t="s">
        <v>121</v>
      </c>
      <c r="L106" s="56" t="s">
        <v>122</v>
      </c>
      <c r="M106" s="56" t="s">
        <v>123</v>
      </c>
      <c r="N106" s="56" t="s">
        <v>124</v>
      </c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35"/>
      <c r="Z106" s="64"/>
      <c r="AA106" s="65">
        <v>100000</v>
      </c>
      <c r="AB106" s="65">
        <v>100000</v>
      </c>
      <c r="AC106" s="57"/>
      <c r="AD106" s="65">
        <f t="shared" si="7"/>
        <v>0</v>
      </c>
      <c r="AE106" s="65">
        <f t="shared" si="8"/>
        <v>0</v>
      </c>
      <c r="AF106" s="66">
        <v>0</v>
      </c>
      <c r="AG106" s="35"/>
      <c r="AH106" s="35"/>
      <c r="AI106" s="61">
        <f t="shared" si="12"/>
        <v>0</v>
      </c>
      <c r="AJ106" s="66">
        <f t="shared" si="9"/>
        <v>0</v>
      </c>
      <c r="AK106" s="66">
        <f t="shared" si="10"/>
        <v>0</v>
      </c>
      <c r="AL106" s="35" t="s">
        <v>135</v>
      </c>
      <c r="AM106" s="66"/>
      <c r="AN106" s="66"/>
      <c r="AO106" s="66"/>
      <c r="AP106" s="35">
        <v>103</v>
      </c>
      <c r="AQ106" s="62">
        <f t="shared" ca="1" si="13"/>
        <v>43959</v>
      </c>
      <c r="AR106" s="35">
        <v>1</v>
      </c>
      <c r="AS106" s="67">
        <v>2</v>
      </c>
      <c r="AT106" s="35">
        <v>0</v>
      </c>
    </row>
    <row r="107" spans="2:46" x14ac:dyDescent="0.4">
      <c r="Z107" s="31"/>
    </row>
  </sheetData>
  <mergeCells count="2">
    <mergeCell ref="G1:N1"/>
    <mergeCell ref="O1:X1"/>
  </mergeCells>
  <phoneticPr fontId="3"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1A5490-00B0-DA4A-8EC2-B0AC095B21D2}">
          <x14:formula1>
            <xm:f>'\Users\M.Takeuchi\Library\Containers\com.microsoft.Excel\Data\Documents\C:\Users\M.Takeuchi\Downloads\[㈱BeA注文フォーム30Apr2020.xlsx]リスト'!#REF!</xm:f>
          </x14:formula1>
          <xm:sqref>Z3:Z106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5BA2-9A63-47D9-B317-A16E6E3226E1}">
  <dimension ref="A1:G34"/>
  <sheetViews>
    <sheetView topLeftCell="A16" zoomScale="191" zoomScaleNormal="85" workbookViewId="0">
      <selection activeCell="B19" sqref="B19"/>
    </sheetView>
  </sheetViews>
  <sheetFormatPr defaultColWidth="8.625" defaultRowHeight="18.75" x14ac:dyDescent="0.4"/>
  <cols>
    <col min="1" max="1" width="46.625" bestFit="1" customWidth="1"/>
    <col min="2" max="4" width="8.625" style="2" bestFit="1"/>
    <col min="5" max="5" width="8.625" bestFit="1" customWidth="1"/>
    <col min="6" max="6" width="9" bestFit="1" customWidth="1"/>
  </cols>
  <sheetData>
    <row r="1" spans="1:7" ht="25.5" x14ac:dyDescent="0.4">
      <c r="A1" s="5" t="s">
        <v>45</v>
      </c>
    </row>
    <row r="2" spans="1:7" ht="33" x14ac:dyDescent="0.4">
      <c r="A2" s="3" t="s">
        <v>44</v>
      </c>
      <c r="C2" s="113">
        <f>240-B30</f>
        <v>22</v>
      </c>
      <c r="D2" s="113"/>
      <c r="E2" s="113"/>
      <c r="F2" s="7" t="s">
        <v>43</v>
      </c>
    </row>
    <row r="4" spans="1:7" x14ac:dyDescent="0.4">
      <c r="A4" s="12" t="s">
        <v>2</v>
      </c>
      <c r="B4" s="13" t="s">
        <v>3</v>
      </c>
      <c r="C4" s="13" t="s">
        <v>4</v>
      </c>
      <c r="D4" s="13" t="s">
        <v>5</v>
      </c>
      <c r="E4" s="12" t="s">
        <v>6</v>
      </c>
      <c r="F4" s="12" t="s">
        <v>7</v>
      </c>
      <c r="G4" s="12" t="s">
        <v>8</v>
      </c>
    </row>
    <row r="5" spans="1:7" x14ac:dyDescent="0.4">
      <c r="A5" s="8" t="s">
        <v>15</v>
      </c>
      <c r="B5" s="9">
        <v>100</v>
      </c>
      <c r="C5" s="9">
        <v>55</v>
      </c>
      <c r="D5" s="9">
        <f>C5*B5</f>
        <v>5500</v>
      </c>
      <c r="E5" s="10">
        <v>43942</v>
      </c>
      <c r="F5" s="10">
        <v>43949</v>
      </c>
      <c r="G5" s="6" t="s">
        <v>25</v>
      </c>
    </row>
    <row r="6" spans="1:7" x14ac:dyDescent="0.4">
      <c r="A6" s="8" t="s">
        <v>16</v>
      </c>
      <c r="B6" s="9">
        <v>6</v>
      </c>
      <c r="C6" s="9">
        <v>0</v>
      </c>
      <c r="D6" s="9">
        <f t="shared" ref="D6:D21" si="0">C6*B6</f>
        <v>0</v>
      </c>
      <c r="E6" s="10"/>
      <c r="F6" s="8"/>
      <c r="G6" s="6" t="s">
        <v>25</v>
      </c>
    </row>
    <row r="7" spans="1:7" x14ac:dyDescent="0.4">
      <c r="A7" s="8" t="s">
        <v>17</v>
      </c>
      <c r="B7" s="9">
        <v>6</v>
      </c>
      <c r="C7" s="9">
        <v>0</v>
      </c>
      <c r="D7" s="9">
        <f t="shared" si="0"/>
        <v>0</v>
      </c>
      <c r="E7" s="10"/>
      <c r="F7" s="8"/>
      <c r="G7" s="6" t="s">
        <v>25</v>
      </c>
    </row>
    <row r="8" spans="1:7" x14ac:dyDescent="0.4">
      <c r="A8" s="8" t="s">
        <v>18</v>
      </c>
      <c r="B8" s="9">
        <v>6</v>
      </c>
      <c r="C8" s="9">
        <v>0</v>
      </c>
      <c r="D8" s="9">
        <f t="shared" si="0"/>
        <v>0</v>
      </c>
      <c r="E8" s="10"/>
      <c r="F8" s="8"/>
      <c r="G8" s="6" t="s">
        <v>25</v>
      </c>
    </row>
    <row r="9" spans="1:7" x14ac:dyDescent="0.4">
      <c r="A9" s="8" t="s">
        <v>19</v>
      </c>
      <c r="B9" s="9">
        <v>6</v>
      </c>
      <c r="C9" s="9">
        <v>0</v>
      </c>
      <c r="D9" s="9">
        <f t="shared" si="0"/>
        <v>0</v>
      </c>
      <c r="E9" s="8"/>
      <c r="F9" s="8"/>
      <c r="G9" s="6" t="s">
        <v>25</v>
      </c>
    </row>
    <row r="10" spans="1:7" x14ac:dyDescent="0.4">
      <c r="A10" s="8" t="s">
        <v>20</v>
      </c>
      <c r="B10" s="9">
        <v>6</v>
      </c>
      <c r="C10" s="9">
        <v>0</v>
      </c>
      <c r="D10" s="9">
        <f t="shared" si="0"/>
        <v>0</v>
      </c>
      <c r="E10" s="8"/>
      <c r="F10" s="8"/>
      <c r="G10" s="6" t="s">
        <v>25</v>
      </c>
    </row>
    <row r="11" spans="1:7" x14ac:dyDescent="0.4">
      <c r="A11" s="8" t="s">
        <v>21</v>
      </c>
      <c r="B11" s="9">
        <v>6</v>
      </c>
      <c r="C11" s="9">
        <v>0</v>
      </c>
      <c r="D11" s="9">
        <f t="shared" si="0"/>
        <v>0</v>
      </c>
      <c r="E11" s="8"/>
      <c r="F11" s="8"/>
      <c r="G11" s="6" t="s">
        <v>25</v>
      </c>
    </row>
    <row r="12" spans="1:7" x14ac:dyDescent="0.4">
      <c r="A12" s="8" t="s">
        <v>22</v>
      </c>
      <c r="B12" s="9">
        <v>6</v>
      </c>
      <c r="C12" s="74">
        <v>0</v>
      </c>
      <c r="D12" s="9">
        <f t="shared" si="0"/>
        <v>0</v>
      </c>
      <c r="E12" s="8"/>
      <c r="F12" s="8"/>
      <c r="G12" s="6" t="s">
        <v>25</v>
      </c>
    </row>
    <row r="13" spans="1:7" x14ac:dyDescent="0.4">
      <c r="A13" s="8" t="s">
        <v>23</v>
      </c>
      <c r="B13" s="9">
        <v>6</v>
      </c>
      <c r="C13" s="9">
        <v>0</v>
      </c>
      <c r="D13" s="9">
        <f t="shared" si="0"/>
        <v>0</v>
      </c>
      <c r="E13" s="8"/>
      <c r="F13" s="8"/>
      <c r="G13" s="6" t="s">
        <v>25</v>
      </c>
    </row>
    <row r="14" spans="1:7" x14ac:dyDescent="0.4">
      <c r="A14" s="8" t="s">
        <v>26</v>
      </c>
      <c r="B14" s="9">
        <v>2</v>
      </c>
      <c r="C14" s="9">
        <v>0</v>
      </c>
      <c r="D14" s="9">
        <f t="shared" si="0"/>
        <v>0</v>
      </c>
      <c r="E14" s="8"/>
      <c r="F14" s="8"/>
      <c r="G14" s="6" t="s">
        <v>25</v>
      </c>
    </row>
    <row r="15" spans="1:7" x14ac:dyDescent="0.4">
      <c r="A15" s="8" t="s">
        <v>37</v>
      </c>
      <c r="B15" s="9">
        <v>2</v>
      </c>
      <c r="C15" s="9">
        <v>0</v>
      </c>
      <c r="D15" s="9">
        <f t="shared" si="0"/>
        <v>0</v>
      </c>
      <c r="E15" s="8"/>
      <c r="F15" s="8"/>
      <c r="G15" s="6" t="s">
        <v>25</v>
      </c>
    </row>
    <row r="16" spans="1:7" x14ac:dyDescent="0.4">
      <c r="A16" s="8" t="s">
        <v>42</v>
      </c>
      <c r="B16" s="9">
        <v>2</v>
      </c>
      <c r="C16" s="9">
        <v>0</v>
      </c>
      <c r="D16" s="9">
        <f t="shared" si="0"/>
        <v>0</v>
      </c>
      <c r="E16" s="8"/>
      <c r="F16" s="8"/>
      <c r="G16" s="6" t="s">
        <v>25</v>
      </c>
    </row>
    <row r="17" spans="1:7" x14ac:dyDescent="0.4">
      <c r="A17" s="8" t="s">
        <v>27</v>
      </c>
      <c r="B17" s="9">
        <v>2</v>
      </c>
      <c r="C17" s="9">
        <v>0</v>
      </c>
      <c r="D17" s="9">
        <f t="shared" si="0"/>
        <v>0</v>
      </c>
      <c r="E17" s="8"/>
      <c r="F17" s="8"/>
      <c r="G17" s="6" t="s">
        <v>25</v>
      </c>
    </row>
    <row r="18" spans="1:7" x14ac:dyDescent="0.4">
      <c r="A18" s="8" t="s">
        <v>31</v>
      </c>
      <c r="B18" s="9">
        <v>24</v>
      </c>
      <c r="C18" s="9">
        <v>0</v>
      </c>
      <c r="D18" s="9">
        <f t="shared" si="0"/>
        <v>0</v>
      </c>
      <c r="E18" s="8"/>
      <c r="F18" s="8"/>
      <c r="G18" s="6" t="s">
        <v>25</v>
      </c>
    </row>
    <row r="19" spans="1:7" x14ac:dyDescent="0.4">
      <c r="A19" s="8" t="s">
        <v>168</v>
      </c>
      <c r="B19" s="9">
        <v>2</v>
      </c>
      <c r="C19" s="9">
        <v>0</v>
      </c>
      <c r="D19" s="9">
        <f t="shared" si="0"/>
        <v>0</v>
      </c>
      <c r="E19" s="8"/>
      <c r="F19" s="8"/>
      <c r="G19" s="6" t="s">
        <v>25</v>
      </c>
    </row>
    <row r="20" spans="1:7" x14ac:dyDescent="0.4">
      <c r="A20" s="8" t="s">
        <v>29</v>
      </c>
      <c r="B20" s="9">
        <v>2</v>
      </c>
      <c r="C20" s="9">
        <v>0</v>
      </c>
      <c r="D20" s="9">
        <f t="shared" si="0"/>
        <v>0</v>
      </c>
      <c r="E20" s="8"/>
      <c r="F20" s="8"/>
      <c r="G20" s="6" t="s">
        <v>25</v>
      </c>
    </row>
    <row r="21" spans="1:7" x14ac:dyDescent="0.4">
      <c r="A21" s="72" t="s">
        <v>36</v>
      </c>
      <c r="B21" s="9">
        <v>20</v>
      </c>
      <c r="C21" s="9">
        <v>0</v>
      </c>
      <c r="D21" s="9">
        <f t="shared" si="0"/>
        <v>0</v>
      </c>
      <c r="E21" s="8"/>
      <c r="F21" s="8"/>
      <c r="G21" s="6" t="s">
        <v>25</v>
      </c>
    </row>
    <row r="22" spans="1:7" x14ac:dyDescent="0.4">
      <c r="A22" s="72" t="s">
        <v>198</v>
      </c>
      <c r="B22" s="9">
        <v>2</v>
      </c>
      <c r="C22" s="9">
        <v>0</v>
      </c>
      <c r="D22" s="9">
        <f t="shared" ref="D22" si="1">C22*B22</f>
        <v>0</v>
      </c>
      <c r="E22" s="8"/>
      <c r="F22" s="8"/>
      <c r="G22" s="6" t="s">
        <v>25</v>
      </c>
    </row>
    <row r="23" spans="1:7" x14ac:dyDescent="0.4">
      <c r="A23" s="72" t="s">
        <v>169</v>
      </c>
      <c r="B23" s="9">
        <v>6</v>
      </c>
      <c r="C23" s="9">
        <v>0</v>
      </c>
      <c r="D23" s="9">
        <f t="shared" ref="D23:D25" si="2">C23*B23</f>
        <v>0</v>
      </c>
      <c r="E23" s="8"/>
      <c r="F23" s="8"/>
      <c r="G23" s="6" t="s">
        <v>25</v>
      </c>
    </row>
    <row r="24" spans="1:7" x14ac:dyDescent="0.4">
      <c r="A24" s="72" t="s">
        <v>199</v>
      </c>
      <c r="B24" s="9">
        <v>2</v>
      </c>
      <c r="C24" s="9">
        <v>0</v>
      </c>
      <c r="D24" s="9">
        <f t="shared" si="2"/>
        <v>0</v>
      </c>
      <c r="E24" s="8"/>
      <c r="F24" s="8"/>
      <c r="G24" s="6" t="s">
        <v>25</v>
      </c>
    </row>
    <row r="25" spans="1:7" x14ac:dyDescent="0.4">
      <c r="A25" s="72" t="s">
        <v>200</v>
      </c>
      <c r="B25" s="9">
        <v>4</v>
      </c>
      <c r="C25" s="9">
        <v>0</v>
      </c>
      <c r="D25" s="9">
        <f t="shared" si="2"/>
        <v>0</v>
      </c>
      <c r="E25" s="8"/>
      <c r="F25" s="8"/>
      <c r="G25" s="6" t="s">
        <v>25</v>
      </c>
    </row>
    <row r="26" spans="1:7" x14ac:dyDescent="0.4">
      <c r="A26" s="72"/>
      <c r="B26" s="9"/>
      <c r="C26" s="9"/>
      <c r="D26" s="9"/>
      <c r="E26" s="8"/>
      <c r="F26" s="8"/>
      <c r="G26" s="6"/>
    </row>
    <row r="27" spans="1:7" x14ac:dyDescent="0.4">
      <c r="A27" s="72"/>
      <c r="B27" s="9"/>
      <c r="C27" s="9"/>
      <c r="D27" s="9"/>
      <c r="E27" s="8"/>
      <c r="F27" s="8"/>
      <c r="G27" s="6"/>
    </row>
    <row r="28" spans="1:7" x14ac:dyDescent="0.4">
      <c r="A28" s="72"/>
      <c r="B28" s="9"/>
      <c r="C28" s="9"/>
      <c r="D28" s="9"/>
      <c r="E28" s="8"/>
      <c r="F28" s="8"/>
      <c r="G28" s="6"/>
    </row>
    <row r="29" spans="1:7" x14ac:dyDescent="0.4">
      <c r="A29" s="72"/>
      <c r="B29" s="9"/>
      <c r="C29" s="9"/>
      <c r="D29" s="9"/>
      <c r="E29" s="8"/>
      <c r="F29" s="8"/>
      <c r="G29" s="6"/>
    </row>
    <row r="30" spans="1:7" s="1" customFormat="1" ht="18" x14ac:dyDescent="0.4">
      <c r="A30" s="73" t="s">
        <v>14</v>
      </c>
      <c r="B30" s="11">
        <f>SUM(B5:B29)</f>
        <v>218</v>
      </c>
      <c r="C30" s="11"/>
      <c r="D30" s="11"/>
      <c r="E30" s="73"/>
      <c r="F30" s="73"/>
      <c r="G30" s="73"/>
    </row>
    <row r="34" spans="3:3" x14ac:dyDescent="0.4">
      <c r="C34" s="4"/>
    </row>
  </sheetData>
  <mergeCells count="1">
    <mergeCell ref="C2:E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マスク在庫管理5月納品分</vt:lpstr>
      <vt:lpstr>発送用</vt:lpstr>
      <vt:lpstr>マスク在庫管理4月納品分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yamazaki</dc:creator>
  <cp:lastModifiedBy>武元誠</cp:lastModifiedBy>
  <dcterms:created xsi:type="dcterms:W3CDTF">2020-04-22T00:48:27Z</dcterms:created>
  <dcterms:modified xsi:type="dcterms:W3CDTF">2020-05-07T03:22:18Z</dcterms:modified>
</cp:coreProperties>
</file>